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f47d6a3d081eac19/Documents/Jauge 2023/AFYT 2023/"/>
    </mc:Choice>
  </mc:AlternateContent>
  <xr:revisionPtr revIDLastSave="10" documentId="8_{09770EE8-F044-49C8-B2EE-0310BB2468BF}" xr6:coauthVersionLast="47" xr6:coauthVersionMax="47" xr10:uidLastSave="{7AA26DEA-FD96-4729-8676-23B8CEB1E681}"/>
  <bookViews>
    <workbookView xWindow="-120" yWindow="-120" windowWidth="29040" windowHeight="15720" firstSheet="1" activeTab="2" xr2:uid="{00000000-000D-0000-FFFF-FFFF00000000}"/>
  </bookViews>
  <sheets>
    <sheet name="Systéme de point 23" sheetId="1" r:id="rId1"/>
    <sheet name="Synthése 23" sheetId="11" r:id="rId2"/>
    <sheet name="TOTAL 2023" sheetId="8" r:id="rId3"/>
    <sheet name="Dames de Saint-Tropez 23" sheetId="29" r:id="rId4"/>
    <sheet name="Cassis 23" sheetId="30" r:id="rId5"/>
    <sheet name="Antibes 23" sheetId="4" r:id="rId6"/>
    <sheet name="Porquerolles 23" sheetId="12" r:id="rId7"/>
    <sheet name="Voiles du Vieux Port 23" sheetId="27" r:id="rId8"/>
    <sheet name="TBS 23" sheetId="14" r:id="rId9"/>
    <sheet name="Corsica classic 23" sheetId="23" r:id="rId10"/>
    <sheet name="Cannes 23" sheetId="20" r:id="rId11"/>
    <sheet name="CA YCF 23" sheetId="21" r:id="rId12"/>
    <sheet name="Saint-Tropez 23" sheetId="22" r:id="rId13"/>
  </sheets>
  <definedNames>
    <definedName name="_xlnm._FilterDatabase" localSheetId="5" hidden="1">'Antibes 23'!$A$4:$BM$44</definedName>
    <definedName name="_xlnm._FilterDatabase" localSheetId="2" hidden="1">'TOTAL 2023'!$A$6:$BY$152</definedName>
    <definedName name="_xlnm.Print_Titles" localSheetId="2">'TOTAL 2023'!$1:$5</definedName>
    <definedName name="_xlnm.Print_Area" localSheetId="1">'Synthése 23'!$A$2:$G$61</definedName>
    <definedName name="_xlnm.Print_Area" localSheetId="0">'Systéme de point 23'!$A$1:$R$23</definedName>
    <definedName name="_xlnm.Print_Area" localSheetId="2">'TOTAL 2023'!$A$2:$AW$153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8" i="8" l="1"/>
  <c r="I78" i="8"/>
  <c r="J78" i="8"/>
  <c r="H42" i="8"/>
  <c r="I42" i="8"/>
  <c r="J42" i="8"/>
  <c r="H45" i="8"/>
  <c r="I45" i="8"/>
  <c r="J45" i="8"/>
  <c r="H143" i="8"/>
  <c r="I143" i="8"/>
  <c r="J143" i="8"/>
  <c r="H16" i="8"/>
  <c r="I16" i="8"/>
  <c r="J16" i="8"/>
  <c r="H65" i="8"/>
  <c r="I65" i="8"/>
  <c r="J65" i="8"/>
  <c r="H66" i="8"/>
  <c r="I66" i="8"/>
  <c r="J66" i="8"/>
  <c r="H100" i="8"/>
  <c r="I100" i="8"/>
  <c r="J100" i="8"/>
  <c r="H130" i="8"/>
  <c r="I130" i="8"/>
  <c r="J130" i="8"/>
  <c r="H103" i="8"/>
  <c r="I103" i="8"/>
  <c r="J103" i="8"/>
  <c r="H17" i="8"/>
  <c r="I17" i="8"/>
  <c r="J17" i="8"/>
  <c r="H120" i="8"/>
  <c r="I120" i="8"/>
  <c r="J120" i="8"/>
  <c r="H82" i="8"/>
  <c r="I82" i="8"/>
  <c r="J82" i="8"/>
  <c r="H92" i="8"/>
  <c r="I92" i="8"/>
  <c r="J92" i="8"/>
  <c r="H112" i="8"/>
  <c r="I112" i="8"/>
  <c r="J112" i="8"/>
  <c r="H62" i="8"/>
  <c r="I62" i="8"/>
  <c r="J62" i="8"/>
  <c r="H55" i="8"/>
  <c r="I55" i="8"/>
  <c r="J55" i="8"/>
  <c r="H80" i="8"/>
  <c r="I80" i="8"/>
  <c r="J80" i="8"/>
  <c r="H131" i="8"/>
  <c r="I131" i="8"/>
  <c r="J131" i="8"/>
  <c r="H86" i="8"/>
  <c r="I86" i="8"/>
  <c r="J86" i="8"/>
  <c r="H72" i="8"/>
  <c r="I72" i="8"/>
  <c r="J72" i="8"/>
  <c r="H138" i="8"/>
  <c r="I138" i="8"/>
  <c r="J138" i="8"/>
  <c r="H47" i="8"/>
  <c r="I47" i="8"/>
  <c r="J47" i="8"/>
  <c r="H11" i="8"/>
  <c r="I11" i="8"/>
  <c r="J11" i="8"/>
  <c r="H50" i="8"/>
  <c r="I50" i="8"/>
  <c r="J50" i="8"/>
  <c r="H101" i="8"/>
  <c r="I101" i="8"/>
  <c r="J101" i="8"/>
  <c r="H12" i="8"/>
  <c r="I12" i="8"/>
  <c r="J12" i="8"/>
  <c r="H149" i="8"/>
  <c r="I149" i="8"/>
  <c r="J149" i="8"/>
  <c r="H10" i="8"/>
  <c r="I10" i="8"/>
  <c r="J10" i="8"/>
  <c r="H135" i="8"/>
  <c r="I135" i="8"/>
  <c r="J135" i="8"/>
  <c r="H25" i="8"/>
  <c r="I25" i="8"/>
  <c r="J25" i="8"/>
  <c r="H60" i="8"/>
  <c r="I60" i="8"/>
  <c r="J60" i="8"/>
  <c r="H61" i="8"/>
  <c r="I61" i="8"/>
  <c r="J61" i="8"/>
  <c r="H121" i="8"/>
  <c r="I121" i="8"/>
  <c r="J121" i="8"/>
  <c r="H111" i="8"/>
  <c r="I111" i="8"/>
  <c r="J111" i="8"/>
  <c r="H53" i="8"/>
  <c r="I53" i="8"/>
  <c r="J53" i="8"/>
  <c r="H151" i="8"/>
  <c r="I151" i="8"/>
  <c r="J151" i="8"/>
  <c r="H126" i="8"/>
  <c r="I126" i="8"/>
  <c r="J126" i="8"/>
  <c r="H26" i="8"/>
  <c r="I26" i="8"/>
  <c r="J26" i="8"/>
  <c r="H74" i="8"/>
  <c r="I74" i="8"/>
  <c r="J74" i="8"/>
  <c r="H20" i="8"/>
  <c r="I20" i="8"/>
  <c r="J20" i="8"/>
  <c r="H85" i="8"/>
  <c r="I85" i="8"/>
  <c r="J85" i="8"/>
  <c r="H40" i="8"/>
  <c r="I40" i="8"/>
  <c r="J40" i="8"/>
  <c r="H34" i="8"/>
  <c r="I34" i="8"/>
  <c r="J34" i="8"/>
  <c r="H36" i="8"/>
  <c r="I36" i="8"/>
  <c r="J36" i="8"/>
  <c r="H140" i="8"/>
  <c r="I140" i="8"/>
  <c r="J140" i="8"/>
  <c r="H7" i="8"/>
  <c r="I7" i="8"/>
  <c r="J7" i="8"/>
  <c r="H48" i="8"/>
  <c r="I48" i="8"/>
  <c r="J48" i="8"/>
  <c r="H39" i="8"/>
  <c r="I39" i="8"/>
  <c r="J39" i="8"/>
  <c r="H58" i="8"/>
  <c r="I58" i="8"/>
  <c r="J58" i="8"/>
  <c r="H83" i="8"/>
  <c r="I83" i="8"/>
  <c r="J83" i="8"/>
  <c r="H144" i="8"/>
  <c r="I144" i="8"/>
  <c r="J144" i="8"/>
  <c r="H32" i="8"/>
  <c r="I32" i="8"/>
  <c r="J32" i="8"/>
  <c r="H115" i="8"/>
  <c r="I115" i="8"/>
  <c r="J115" i="8"/>
  <c r="H94" i="8"/>
  <c r="I94" i="8"/>
  <c r="J94" i="8"/>
  <c r="H70" i="8"/>
  <c r="I70" i="8"/>
  <c r="J70" i="8"/>
  <c r="H139" i="8"/>
  <c r="I139" i="8"/>
  <c r="J139" i="8"/>
  <c r="H116" i="8"/>
  <c r="I116" i="8"/>
  <c r="J116" i="8"/>
  <c r="H73" i="8"/>
  <c r="I73" i="8"/>
  <c r="J73" i="8"/>
  <c r="H41" i="8"/>
  <c r="I41" i="8"/>
  <c r="J41" i="8"/>
  <c r="H133" i="8"/>
  <c r="I133" i="8"/>
  <c r="J133" i="8"/>
  <c r="H136" i="8"/>
  <c r="I136" i="8"/>
  <c r="J136" i="8"/>
  <c r="H102" i="8"/>
  <c r="I102" i="8"/>
  <c r="J102" i="8"/>
  <c r="H56" i="8"/>
  <c r="I56" i="8"/>
  <c r="J56" i="8"/>
  <c r="H77" i="8"/>
  <c r="I77" i="8"/>
  <c r="J77" i="8"/>
  <c r="H142" i="8"/>
  <c r="I142" i="8"/>
  <c r="J142" i="8"/>
  <c r="H137" i="8"/>
  <c r="I137" i="8"/>
  <c r="J137" i="8"/>
  <c r="H96" i="8"/>
  <c r="I96" i="8"/>
  <c r="J96" i="8"/>
  <c r="H89" i="8"/>
  <c r="I89" i="8"/>
  <c r="J89" i="8"/>
  <c r="H124" i="8"/>
  <c r="I124" i="8"/>
  <c r="J124" i="8"/>
  <c r="H134" i="8"/>
  <c r="I134" i="8"/>
  <c r="J134" i="8"/>
  <c r="H35" i="8"/>
  <c r="I35" i="8"/>
  <c r="J35" i="8"/>
  <c r="H123" i="8"/>
  <c r="I123" i="8"/>
  <c r="J123" i="8"/>
  <c r="H132" i="8"/>
  <c r="I132" i="8"/>
  <c r="J132" i="8"/>
  <c r="H145" i="8"/>
  <c r="I145" i="8"/>
  <c r="J145" i="8"/>
  <c r="H27" i="8"/>
  <c r="I27" i="8"/>
  <c r="J27" i="8"/>
  <c r="H28" i="8"/>
  <c r="I28" i="8"/>
  <c r="J28" i="8"/>
  <c r="H152" i="8"/>
  <c r="I152" i="8"/>
  <c r="J152" i="8"/>
  <c r="H63" i="8"/>
  <c r="I63" i="8"/>
  <c r="J63" i="8"/>
  <c r="H43" i="8"/>
  <c r="I43" i="8"/>
  <c r="J43" i="8"/>
  <c r="H87" i="8"/>
  <c r="I87" i="8"/>
  <c r="J87" i="8"/>
  <c r="H38" i="8"/>
  <c r="I38" i="8"/>
  <c r="J38" i="8"/>
  <c r="H106" i="8"/>
  <c r="I106" i="8"/>
  <c r="J106" i="8"/>
  <c r="H44" i="8"/>
  <c r="I44" i="8"/>
  <c r="J44" i="8"/>
  <c r="H91" i="8"/>
  <c r="I91" i="8"/>
  <c r="J91" i="8"/>
  <c r="H107" i="8"/>
  <c r="I107" i="8"/>
  <c r="J107" i="8"/>
  <c r="H52" i="8"/>
  <c r="I52" i="8"/>
  <c r="J52" i="8"/>
  <c r="H33" i="8"/>
  <c r="I33" i="8"/>
  <c r="J33" i="8"/>
  <c r="H67" i="8"/>
  <c r="I67" i="8"/>
  <c r="J67" i="8"/>
  <c r="H64" i="8"/>
  <c r="I64" i="8"/>
  <c r="J64" i="8"/>
  <c r="H30" i="8"/>
  <c r="I30" i="8"/>
  <c r="J30" i="8"/>
  <c r="H13" i="8"/>
  <c r="I13" i="8"/>
  <c r="J13" i="8"/>
  <c r="H15" i="8"/>
  <c r="I15" i="8"/>
  <c r="J15" i="8"/>
  <c r="H90" i="8"/>
  <c r="I90" i="8"/>
  <c r="J90" i="8"/>
  <c r="H37" i="8"/>
  <c r="I37" i="8"/>
  <c r="J37" i="8"/>
  <c r="H104" i="8"/>
  <c r="I104" i="8"/>
  <c r="J104" i="8"/>
  <c r="H31" i="8"/>
  <c r="I31" i="8"/>
  <c r="J31" i="8"/>
  <c r="H109" i="8"/>
  <c r="I109" i="8"/>
  <c r="J109" i="8"/>
  <c r="H59" i="8"/>
  <c r="I59" i="8"/>
  <c r="J59" i="8"/>
  <c r="H9" i="8"/>
  <c r="I9" i="8"/>
  <c r="J9" i="8"/>
  <c r="H79" i="8"/>
  <c r="I79" i="8"/>
  <c r="J79" i="8"/>
  <c r="H147" i="8"/>
  <c r="I147" i="8"/>
  <c r="J147" i="8"/>
  <c r="H108" i="8"/>
  <c r="I108" i="8"/>
  <c r="J108" i="8"/>
  <c r="H128" i="8"/>
  <c r="I128" i="8"/>
  <c r="J128" i="8"/>
  <c r="H75" i="8"/>
  <c r="I75" i="8"/>
  <c r="J75" i="8"/>
  <c r="H46" i="8"/>
  <c r="I46" i="8"/>
  <c r="J46" i="8"/>
  <c r="H76" i="8"/>
  <c r="I76" i="8"/>
  <c r="J76" i="8"/>
  <c r="H141" i="8"/>
  <c r="I141" i="8"/>
  <c r="J141" i="8"/>
  <c r="H150" i="8"/>
  <c r="I150" i="8"/>
  <c r="J150" i="8"/>
  <c r="H8" i="8"/>
  <c r="I8" i="8"/>
  <c r="J8" i="8"/>
  <c r="H69" i="8"/>
  <c r="I69" i="8"/>
  <c r="J69" i="8"/>
  <c r="H88" i="8"/>
  <c r="I88" i="8"/>
  <c r="J88" i="8"/>
  <c r="H122" i="8"/>
  <c r="I122" i="8"/>
  <c r="J122" i="8"/>
  <c r="H19" i="8"/>
  <c r="I19" i="8"/>
  <c r="J19" i="8"/>
  <c r="H97" i="8"/>
  <c r="I97" i="8"/>
  <c r="J97" i="8"/>
  <c r="H110" i="8"/>
  <c r="I110" i="8"/>
  <c r="J110" i="8"/>
  <c r="H114" i="8"/>
  <c r="I114" i="8"/>
  <c r="J114" i="8"/>
  <c r="H125" i="8"/>
  <c r="I125" i="8"/>
  <c r="J125" i="8"/>
  <c r="H71" i="8"/>
  <c r="I71" i="8"/>
  <c r="J71" i="8"/>
  <c r="H29" i="8"/>
  <c r="I29" i="8"/>
  <c r="J29" i="8"/>
  <c r="H98" i="8"/>
  <c r="I98" i="8"/>
  <c r="J98" i="8"/>
  <c r="H118" i="8"/>
  <c r="I118" i="8"/>
  <c r="J118" i="8"/>
  <c r="H18" i="8"/>
  <c r="I18" i="8"/>
  <c r="J18" i="8"/>
  <c r="H84" i="8"/>
  <c r="I84" i="8"/>
  <c r="J84" i="8"/>
  <c r="H99" i="8"/>
  <c r="I99" i="8"/>
  <c r="J99" i="8"/>
  <c r="H21" i="8"/>
  <c r="I21" i="8"/>
  <c r="J21" i="8"/>
  <c r="H129" i="8"/>
  <c r="I129" i="8"/>
  <c r="J129" i="8"/>
  <c r="H93" i="8"/>
  <c r="I93" i="8"/>
  <c r="J93" i="8"/>
  <c r="H95" i="8"/>
  <c r="I95" i="8"/>
  <c r="J95" i="8"/>
  <c r="H68" i="8"/>
  <c r="I68" i="8"/>
  <c r="J68" i="8"/>
  <c r="H105" i="8"/>
  <c r="I105" i="8"/>
  <c r="J105" i="8"/>
  <c r="H81" i="8"/>
  <c r="I81" i="8"/>
  <c r="J81" i="8"/>
  <c r="H54" i="8"/>
  <c r="I54" i="8"/>
  <c r="J54" i="8"/>
  <c r="H22" i="8"/>
  <c r="I22" i="8"/>
  <c r="J22" i="8"/>
  <c r="H14" i="8"/>
  <c r="I14" i="8"/>
  <c r="J14" i="8"/>
  <c r="H127" i="8"/>
  <c r="I127" i="8"/>
  <c r="J127" i="8"/>
  <c r="H113" i="8"/>
  <c r="I113" i="8"/>
  <c r="J113" i="8"/>
  <c r="H23" i="8"/>
  <c r="I23" i="8"/>
  <c r="J23" i="8"/>
  <c r="H119" i="8"/>
  <c r="I119" i="8"/>
  <c r="J119" i="8"/>
  <c r="H51" i="8"/>
  <c r="I51" i="8"/>
  <c r="J51" i="8"/>
  <c r="H49" i="8"/>
  <c r="I49" i="8"/>
  <c r="J49" i="8"/>
  <c r="H148" i="8"/>
  <c r="I148" i="8"/>
  <c r="J148" i="8"/>
  <c r="H24" i="8"/>
  <c r="I24" i="8"/>
  <c r="J24" i="8"/>
  <c r="H57" i="8"/>
  <c r="I57" i="8"/>
  <c r="J57" i="8"/>
  <c r="H146" i="8"/>
  <c r="I146" i="8"/>
  <c r="J146" i="8"/>
  <c r="J117" i="8"/>
  <c r="I117" i="8"/>
  <c r="H117" i="8"/>
  <c r="N83" i="22"/>
  <c r="L83" i="22"/>
  <c r="N78" i="22"/>
  <c r="L78" i="22"/>
  <c r="N71" i="22"/>
  <c r="L71" i="22"/>
  <c r="N55" i="22"/>
  <c r="L55" i="22"/>
  <c r="N50" i="22"/>
  <c r="L50" i="22"/>
  <c r="N57" i="22"/>
  <c r="L57" i="22"/>
  <c r="N40" i="22"/>
  <c r="L40" i="22"/>
  <c r="N37" i="22"/>
  <c r="L37" i="22"/>
  <c r="N26" i="22"/>
  <c r="L26" i="22"/>
  <c r="N15" i="22"/>
  <c r="L15" i="22"/>
  <c r="N13" i="22"/>
  <c r="L13" i="22"/>
  <c r="N3" i="22"/>
  <c r="L3" i="22"/>
  <c r="N81" i="22"/>
  <c r="L81" i="22"/>
  <c r="N73" i="22"/>
  <c r="L73" i="22"/>
  <c r="N72" i="22"/>
  <c r="L72" i="22"/>
  <c r="N63" i="22"/>
  <c r="L63" i="22"/>
  <c r="N48" i="22"/>
  <c r="L48" i="22"/>
  <c r="N44" i="22"/>
  <c r="L44" i="22"/>
  <c r="N39" i="22"/>
  <c r="L39" i="22"/>
  <c r="N28" i="22"/>
  <c r="L28" i="22"/>
  <c r="N34" i="22"/>
  <c r="L34" i="22"/>
  <c r="N9" i="22"/>
  <c r="L9" i="22"/>
  <c r="N4" i="22"/>
  <c r="L4" i="22"/>
  <c r="N84" i="22"/>
  <c r="L84" i="22"/>
  <c r="N79" i="22"/>
  <c r="L79" i="22"/>
  <c r="N68" i="22"/>
  <c r="L68" i="22"/>
  <c r="N59" i="22"/>
  <c r="L59" i="22"/>
  <c r="N58" i="22"/>
  <c r="L58" i="22"/>
  <c r="N64" i="22"/>
  <c r="L64" i="22"/>
  <c r="N52" i="22"/>
  <c r="L52" i="22"/>
  <c r="N31" i="22"/>
  <c r="L31" i="22"/>
  <c r="N29" i="22"/>
  <c r="L29" i="22"/>
  <c r="N27" i="22"/>
  <c r="L27" i="22"/>
  <c r="N25" i="22"/>
  <c r="L25" i="22"/>
  <c r="N35" i="22"/>
  <c r="L35" i="22"/>
  <c r="N23" i="22"/>
  <c r="L23" i="22"/>
  <c r="N21" i="22"/>
  <c r="L21" i="22"/>
  <c r="N12" i="22"/>
  <c r="L12" i="22"/>
  <c r="N76" i="22"/>
  <c r="L76" i="22"/>
  <c r="N65" i="22"/>
  <c r="L65" i="22"/>
  <c r="N45" i="22"/>
  <c r="L45" i="22"/>
  <c r="N38" i="22"/>
  <c r="L38" i="22"/>
  <c r="N14" i="22"/>
  <c r="L14" i="22"/>
  <c r="N8" i="22"/>
  <c r="L8" i="22"/>
  <c r="N74" i="22"/>
  <c r="L74" i="22"/>
  <c r="N62" i="22"/>
  <c r="L62" i="22"/>
  <c r="N56" i="22"/>
  <c r="L56" i="22"/>
  <c r="N36" i="22"/>
  <c r="L36" i="22"/>
  <c r="N19" i="22"/>
  <c r="L19" i="22"/>
  <c r="N32" i="22"/>
  <c r="L32" i="22"/>
  <c r="N17" i="22"/>
  <c r="L17" i="22"/>
  <c r="N82" i="22"/>
  <c r="L82" i="22"/>
  <c r="N77" i="22"/>
  <c r="L77" i="22"/>
  <c r="N70" i="22"/>
  <c r="L70" i="22"/>
  <c r="N67" i="22"/>
  <c r="L67" i="22"/>
  <c r="N69" i="22"/>
  <c r="L69" i="22"/>
  <c r="N54" i="22"/>
  <c r="L54" i="22"/>
  <c r="N51" i="22"/>
  <c r="L51" i="22"/>
  <c r="N53" i="22"/>
  <c r="L53" i="22"/>
  <c r="N47" i="22"/>
  <c r="L47" i="22"/>
  <c r="N46" i="22"/>
  <c r="L46" i="22"/>
  <c r="N42" i="22"/>
  <c r="L42" i="22"/>
  <c r="N30" i="22"/>
  <c r="L30" i="22"/>
  <c r="N22" i="22"/>
  <c r="L22" i="22"/>
  <c r="N20" i="22"/>
  <c r="L20" i="22"/>
  <c r="N18" i="22"/>
  <c r="L18" i="22"/>
  <c r="N11" i="22"/>
  <c r="L11" i="22"/>
  <c r="N10" i="22"/>
  <c r="L10" i="22"/>
  <c r="N5" i="22"/>
  <c r="L5" i="22"/>
  <c r="N80" i="22"/>
  <c r="L80" i="22"/>
  <c r="N75" i="22"/>
  <c r="L75" i="22"/>
  <c r="N61" i="22"/>
  <c r="L61" i="22"/>
  <c r="N66" i="22"/>
  <c r="L66" i="22"/>
  <c r="N60" i="22"/>
  <c r="L60" i="22"/>
  <c r="N49" i="22"/>
  <c r="L49" i="22"/>
  <c r="N43" i="22"/>
  <c r="L43" i="22"/>
  <c r="N41" i="22"/>
  <c r="L41" i="22"/>
  <c r="N33" i="22"/>
  <c r="L33" i="22"/>
  <c r="N24" i="22"/>
  <c r="L24" i="22"/>
  <c r="N16" i="22"/>
  <c r="L16" i="22"/>
  <c r="N7" i="22"/>
  <c r="L7" i="22"/>
  <c r="N6" i="22"/>
  <c r="L6" i="22"/>
  <c r="J40" i="22"/>
  <c r="P40" i="22"/>
  <c r="J57" i="22"/>
  <c r="P57" i="22"/>
  <c r="J50" i="22"/>
  <c r="P50" i="22"/>
  <c r="J55" i="22"/>
  <c r="P55" i="22"/>
  <c r="J71" i="22"/>
  <c r="P71" i="22"/>
  <c r="J78" i="22"/>
  <c r="P78" i="22"/>
  <c r="J83" i="22"/>
  <c r="P83" i="22"/>
  <c r="N7" i="20"/>
  <c r="N15" i="20"/>
  <c r="N16" i="20"/>
  <c r="N40" i="20"/>
  <c r="N52" i="20"/>
  <c r="N49" i="20"/>
  <c r="N62" i="20"/>
  <c r="P62" i="20"/>
  <c r="P49" i="20"/>
  <c r="P52" i="20"/>
  <c r="P40" i="20"/>
  <c r="P16" i="20"/>
  <c r="L16" i="20"/>
  <c r="L40" i="20"/>
  <c r="L52" i="20"/>
  <c r="L49" i="20"/>
  <c r="L62" i="20"/>
  <c r="J16" i="20"/>
  <c r="J40" i="20"/>
  <c r="J52" i="20"/>
  <c r="J49" i="20"/>
  <c r="J62" i="20"/>
  <c r="J9" i="23"/>
  <c r="L9" i="23"/>
  <c r="N9" i="23"/>
  <c r="P9" i="23"/>
  <c r="R9" i="23"/>
  <c r="J8" i="23"/>
  <c r="L8" i="23"/>
  <c r="N8" i="23"/>
  <c r="P8" i="23"/>
  <c r="R8" i="23"/>
  <c r="X12" i="29"/>
  <c r="X6" i="29"/>
  <c r="X14" i="29"/>
  <c r="X17" i="29"/>
  <c r="X18" i="29"/>
  <c r="X8" i="29"/>
  <c r="X15" i="29"/>
  <c r="X19" i="29"/>
  <c r="X20" i="29"/>
  <c r="X4" i="29"/>
  <c r="X16" i="29"/>
  <c r="X5" i="29"/>
  <c r="X13" i="29"/>
  <c r="X7" i="29"/>
  <c r="X21" i="29"/>
  <c r="X3" i="29"/>
  <c r="G146" i="8"/>
  <c r="G57" i="8"/>
  <c r="G24" i="8"/>
  <c r="G49" i="8"/>
  <c r="G51" i="8"/>
  <c r="G119" i="8"/>
  <c r="G23" i="8"/>
  <c r="G127" i="8"/>
  <c r="G14" i="8"/>
  <c r="G22" i="8"/>
  <c r="G54" i="8"/>
  <c r="G81" i="8"/>
  <c r="G95" i="8"/>
  <c r="G21" i="8"/>
  <c r="G84" i="8"/>
  <c r="G18" i="8"/>
  <c r="G118" i="8"/>
  <c r="G19" i="8"/>
  <c r="G122" i="8"/>
  <c r="G88" i="8"/>
  <c r="G69" i="8"/>
  <c r="G8" i="8"/>
  <c r="G150" i="8"/>
  <c r="G75" i="8"/>
  <c r="G128" i="8"/>
  <c r="G108" i="8"/>
  <c r="G9" i="8"/>
  <c r="G109" i="8"/>
  <c r="G37" i="8"/>
  <c r="G15" i="8"/>
  <c r="G13" i="8"/>
  <c r="G30" i="8"/>
  <c r="G64" i="8"/>
  <c r="G33" i="8"/>
  <c r="G52" i="8"/>
  <c r="G91" i="8"/>
  <c r="G38" i="8"/>
  <c r="G87" i="8"/>
  <c r="G43" i="8"/>
  <c r="G28" i="8"/>
  <c r="G27" i="8"/>
  <c r="G145" i="8"/>
  <c r="G132" i="8"/>
  <c r="G123" i="8"/>
  <c r="G134" i="8"/>
  <c r="G89" i="8"/>
  <c r="G137" i="8"/>
  <c r="G142" i="8"/>
  <c r="G133" i="8"/>
  <c r="G116" i="8"/>
  <c r="G70" i="8"/>
  <c r="G94" i="8"/>
  <c r="G32" i="8"/>
  <c r="G144" i="8"/>
  <c r="G58" i="8"/>
  <c r="G48" i="8"/>
  <c r="G7" i="8"/>
  <c r="G140" i="8"/>
  <c r="G36" i="8"/>
  <c r="G34" i="8"/>
  <c r="G85" i="8"/>
  <c r="G20" i="8"/>
  <c r="G26" i="8"/>
  <c r="G126" i="8"/>
  <c r="G121" i="8"/>
  <c r="G61" i="8"/>
  <c r="G25" i="8"/>
  <c r="G135" i="8"/>
  <c r="G10" i="8"/>
  <c r="G149" i="8"/>
  <c r="G12" i="8"/>
  <c r="G50" i="8"/>
  <c r="G11" i="8"/>
  <c r="G47" i="8"/>
  <c r="G86" i="8"/>
  <c r="G131" i="8"/>
  <c r="G80" i="8"/>
  <c r="G55" i="8"/>
  <c r="G92" i="8"/>
  <c r="G82" i="8"/>
  <c r="G120" i="8"/>
  <c r="G17" i="8"/>
  <c r="G100" i="8"/>
  <c r="G66" i="8"/>
  <c r="G16" i="8"/>
  <c r="G143" i="8"/>
  <c r="G45" i="8"/>
  <c r="G42" i="8"/>
  <c r="G78" i="8"/>
  <c r="G117" i="8"/>
  <c r="J5" i="14"/>
  <c r="L5" i="14"/>
  <c r="M5" i="14"/>
  <c r="J6" i="14"/>
  <c r="L6" i="14"/>
  <c r="M6" i="14"/>
  <c r="J7" i="14"/>
  <c r="L7" i="14"/>
  <c r="M7" i="14"/>
  <c r="J8" i="14"/>
  <c r="L8" i="14"/>
  <c r="M8" i="14"/>
  <c r="J9" i="14"/>
  <c r="L9" i="14"/>
  <c r="M9" i="14"/>
  <c r="J10" i="14"/>
  <c r="L10" i="14"/>
  <c r="M10" i="14"/>
  <c r="J4" i="14"/>
  <c r="L4" i="14"/>
  <c r="M4" i="14"/>
  <c r="J45" i="12"/>
  <c r="L45" i="12"/>
  <c r="N45" i="12"/>
  <c r="O45" i="12"/>
  <c r="J46" i="12"/>
  <c r="L46" i="12"/>
  <c r="N46" i="12"/>
  <c r="O46" i="12"/>
  <c r="J25" i="27"/>
  <c r="L25" i="27"/>
  <c r="N25" i="27"/>
  <c r="O25" i="27"/>
  <c r="J26" i="27"/>
  <c r="L26" i="27"/>
  <c r="N26" i="27"/>
  <c r="O26" i="27"/>
  <c r="J27" i="27"/>
  <c r="L27" i="27"/>
  <c r="N27" i="27"/>
  <c r="O27" i="27"/>
  <c r="J28" i="27"/>
  <c r="L28" i="27"/>
  <c r="N28" i="27"/>
  <c r="O28" i="27"/>
  <c r="J19" i="4"/>
  <c r="L19" i="4"/>
  <c r="N19" i="4"/>
  <c r="P19" i="4"/>
  <c r="Q19" i="4"/>
  <c r="J26" i="4"/>
  <c r="L26" i="4"/>
  <c r="N26" i="4"/>
  <c r="P26" i="4"/>
  <c r="Q26" i="4"/>
  <c r="J40" i="4"/>
  <c r="L40" i="4"/>
  <c r="N40" i="4"/>
  <c r="P40" i="4"/>
  <c r="Q40" i="4"/>
  <c r="J42" i="4"/>
  <c r="L42" i="4"/>
  <c r="N42" i="4"/>
  <c r="P42" i="4"/>
  <c r="Q42" i="4"/>
  <c r="J53" i="4"/>
  <c r="L53" i="4"/>
  <c r="N53" i="4"/>
  <c r="P53" i="4"/>
  <c r="Q53" i="4"/>
  <c r="J54" i="4"/>
  <c r="L54" i="4"/>
  <c r="N54" i="4"/>
  <c r="P54" i="4"/>
  <c r="Q54" i="4"/>
  <c r="J15" i="4"/>
  <c r="L15" i="4"/>
  <c r="N15" i="4"/>
  <c r="P15" i="4"/>
  <c r="Q15" i="4"/>
  <c r="J30" i="4"/>
  <c r="L30" i="4"/>
  <c r="N30" i="4"/>
  <c r="P30" i="4"/>
  <c r="Q30" i="4"/>
  <c r="J31" i="4"/>
  <c r="L31" i="4"/>
  <c r="N31" i="4"/>
  <c r="P31" i="4"/>
  <c r="Q31" i="4"/>
  <c r="J49" i="4"/>
  <c r="L49" i="4"/>
  <c r="N49" i="4"/>
  <c r="P49" i="4"/>
  <c r="Q49" i="4"/>
  <c r="J10" i="29"/>
  <c r="M10" i="29"/>
  <c r="J15" i="29"/>
  <c r="M15" i="29"/>
  <c r="J19" i="29"/>
  <c r="M19" i="29"/>
  <c r="J5" i="29"/>
  <c r="M5" i="29"/>
  <c r="J14" i="29"/>
  <c r="M14" i="29"/>
  <c r="J4" i="29"/>
  <c r="M4" i="29"/>
  <c r="J18" i="29"/>
  <c r="M18" i="29"/>
  <c r="J13" i="29"/>
  <c r="M13" i="29"/>
  <c r="J6" i="29"/>
  <c r="M6" i="29"/>
  <c r="P37" i="20"/>
  <c r="N37" i="20"/>
  <c r="L37" i="20"/>
  <c r="J37" i="20"/>
  <c r="R6" i="23"/>
  <c r="R3" i="23"/>
  <c r="R11" i="23"/>
  <c r="R10" i="23"/>
  <c r="R7" i="23"/>
  <c r="R5" i="23"/>
  <c r="R4" i="23"/>
  <c r="P6" i="23"/>
  <c r="P3" i="23"/>
  <c r="P11" i="23"/>
  <c r="P10" i="23"/>
  <c r="P7" i="23"/>
  <c r="P5" i="23"/>
  <c r="P4" i="23"/>
  <c r="N6" i="23"/>
  <c r="N3" i="23"/>
  <c r="N11" i="23"/>
  <c r="N10" i="23"/>
  <c r="N7" i="23"/>
  <c r="N5" i="23"/>
  <c r="N4" i="23"/>
  <c r="L6" i="23"/>
  <c r="L3" i="23"/>
  <c r="L11" i="23"/>
  <c r="L10" i="23"/>
  <c r="L7" i="23"/>
  <c r="L5" i="23"/>
  <c r="L4" i="23"/>
  <c r="J5" i="23"/>
  <c r="J7" i="23"/>
  <c r="J10" i="23"/>
  <c r="J11" i="23"/>
  <c r="J3" i="23"/>
  <c r="J6" i="23"/>
  <c r="J4" i="23"/>
  <c r="P37" i="22"/>
  <c r="P72" i="22"/>
  <c r="P19" i="22"/>
  <c r="P69" i="22"/>
  <c r="P51" i="22"/>
  <c r="P47" i="22"/>
  <c r="P26" i="22"/>
  <c r="P44" i="22"/>
  <c r="P68" i="22"/>
  <c r="P38" i="22"/>
  <c r="P17" i="22"/>
  <c r="P49" i="22"/>
  <c r="P43" i="22"/>
  <c r="P39" i="22"/>
  <c r="P84" i="22"/>
  <c r="P65" i="22"/>
  <c r="P32" i="22"/>
  <c r="P54" i="22"/>
  <c r="P30" i="22"/>
  <c r="P7" i="22"/>
  <c r="P13" i="22"/>
  <c r="P34" i="22"/>
  <c r="P4" i="22"/>
  <c r="P29" i="22"/>
  <c r="P21" i="22"/>
  <c r="P23" i="22"/>
  <c r="P12" i="22"/>
  <c r="P67" i="22"/>
  <c r="P22" i="22"/>
  <c r="P11" i="22"/>
  <c r="P66" i="22"/>
  <c r="P73" i="22"/>
  <c r="P63" i="22"/>
  <c r="P48" i="22"/>
  <c r="P28" i="22"/>
  <c r="P9" i="22"/>
  <c r="P52" i="22"/>
  <c r="P25" i="22"/>
  <c r="P14" i="22"/>
  <c r="P8" i="22"/>
  <c r="P77" i="22"/>
  <c r="P53" i="22"/>
  <c r="P5" i="22"/>
  <c r="P75" i="22"/>
  <c r="P61" i="22"/>
  <c r="P41" i="22"/>
  <c r="P3" i="22"/>
  <c r="P81" i="22"/>
  <c r="P79" i="22"/>
  <c r="P35" i="22"/>
  <c r="P45" i="22"/>
  <c r="P56" i="22"/>
  <c r="P80" i="22"/>
  <c r="P60" i="22"/>
  <c r="P24" i="22"/>
  <c r="P64" i="22"/>
  <c r="P70" i="22"/>
  <c r="P46" i="22"/>
  <c r="P20" i="22"/>
  <c r="P10" i="22"/>
  <c r="P6" i="22"/>
  <c r="P15" i="22"/>
  <c r="P59" i="22"/>
  <c r="P58" i="22"/>
  <c r="P82" i="22"/>
  <c r="P74" i="22"/>
  <c r="P62" i="22"/>
  <c r="P36" i="22"/>
  <c r="P18" i="22"/>
  <c r="P33" i="22"/>
  <c r="P16" i="22"/>
  <c r="P31" i="22"/>
  <c r="P27" i="22"/>
  <c r="P76" i="22"/>
  <c r="P42" i="22"/>
  <c r="J42" i="22"/>
  <c r="J76" i="22"/>
  <c r="J27" i="22"/>
  <c r="J31" i="22"/>
  <c r="J16" i="22"/>
  <c r="J33" i="22"/>
  <c r="J18" i="22"/>
  <c r="J36" i="22"/>
  <c r="J62" i="22"/>
  <c r="J74" i="22"/>
  <c r="J82" i="22"/>
  <c r="J58" i="22"/>
  <c r="J59" i="22"/>
  <c r="J15" i="22"/>
  <c r="J6" i="22"/>
  <c r="J10" i="22"/>
  <c r="J20" i="22"/>
  <c r="J46" i="22"/>
  <c r="J70" i="22"/>
  <c r="J64" i="22"/>
  <c r="J24" i="22"/>
  <c r="J60" i="22"/>
  <c r="J80" i="22"/>
  <c r="J56" i="22"/>
  <c r="J45" i="22"/>
  <c r="J35" i="22"/>
  <c r="J79" i="22"/>
  <c r="J81" i="22"/>
  <c r="J3" i="22"/>
  <c r="J41" i="22"/>
  <c r="J61" i="22"/>
  <c r="J75" i="22"/>
  <c r="J5" i="22"/>
  <c r="J53" i="22"/>
  <c r="J77" i="22"/>
  <c r="J8" i="22"/>
  <c r="J14" i="22"/>
  <c r="J25" i="22"/>
  <c r="J52" i="22"/>
  <c r="J9" i="22"/>
  <c r="J28" i="22"/>
  <c r="J48" i="22"/>
  <c r="J63" i="22"/>
  <c r="J73" i="22"/>
  <c r="J66" i="22"/>
  <c r="J11" i="22"/>
  <c r="J22" i="22"/>
  <c r="J67" i="22"/>
  <c r="J12" i="22"/>
  <c r="J23" i="22"/>
  <c r="J21" i="22"/>
  <c r="J29" i="22"/>
  <c r="J4" i="22"/>
  <c r="J34" i="22"/>
  <c r="J13" i="22"/>
  <c r="J7" i="22"/>
  <c r="J30" i="22"/>
  <c r="J54" i="22"/>
  <c r="J32" i="22"/>
  <c r="J65" i="22"/>
  <c r="J84" i="22"/>
  <c r="J39" i="22"/>
  <c r="J43" i="22"/>
  <c r="J49" i="22"/>
  <c r="J17" i="22"/>
  <c r="J38" i="22"/>
  <c r="J68" i="22"/>
  <c r="J44" i="22"/>
  <c r="J26" i="22"/>
  <c r="J47" i="22"/>
  <c r="J51" i="22"/>
  <c r="J69" i="22"/>
  <c r="J19" i="22"/>
  <c r="J72" i="22"/>
  <c r="J37" i="22"/>
  <c r="P54" i="20"/>
  <c r="P19" i="20"/>
  <c r="P63" i="20"/>
  <c r="P34" i="20"/>
  <c r="P36" i="20"/>
  <c r="P7" i="20"/>
  <c r="P60" i="20"/>
  <c r="P14" i="20"/>
  <c r="P6" i="20"/>
  <c r="P35" i="20"/>
  <c r="P31" i="20"/>
  <c r="P10" i="20"/>
  <c r="P43" i="20"/>
  <c r="P23" i="20"/>
  <c r="P20" i="20"/>
  <c r="P21" i="20"/>
  <c r="P4" i="20"/>
  <c r="P53" i="20"/>
  <c r="P39" i="20"/>
  <c r="P28" i="20"/>
  <c r="P17" i="20"/>
  <c r="P25" i="20"/>
  <c r="P27" i="20"/>
  <c r="P50" i="20"/>
  <c r="P9" i="20"/>
  <c r="P47" i="20"/>
  <c r="P57" i="20"/>
  <c r="P51" i="20"/>
  <c r="P24" i="20"/>
  <c r="P41" i="20"/>
  <c r="P11" i="20"/>
  <c r="P29" i="20"/>
  <c r="P13" i="20"/>
  <c r="P18" i="20"/>
  <c r="P30" i="20"/>
  <c r="P33" i="20"/>
  <c r="P8" i="20"/>
  <c r="P58" i="20"/>
  <c r="P38" i="20"/>
  <c r="P56" i="20"/>
  <c r="P55" i="20"/>
  <c r="P26" i="20"/>
  <c r="P44" i="20"/>
  <c r="P59" i="20"/>
  <c r="P22" i="20"/>
  <c r="P45" i="20"/>
  <c r="P15" i="20"/>
  <c r="P46" i="20"/>
  <c r="P61" i="20"/>
  <c r="P48" i="20"/>
  <c r="P3" i="20"/>
  <c r="P64" i="20"/>
  <c r="P32" i="20"/>
  <c r="P42" i="20"/>
  <c r="P5" i="20"/>
  <c r="P12" i="20"/>
  <c r="N54" i="20"/>
  <c r="N19" i="20"/>
  <c r="N63" i="20"/>
  <c r="N34" i="20"/>
  <c r="N36" i="20"/>
  <c r="N60" i="20"/>
  <c r="N14" i="20"/>
  <c r="N6" i="20"/>
  <c r="N35" i="20"/>
  <c r="N31" i="20"/>
  <c r="N10" i="20"/>
  <c r="N43" i="20"/>
  <c r="N23" i="20"/>
  <c r="N20" i="20"/>
  <c r="N21" i="20"/>
  <c r="N4" i="20"/>
  <c r="N53" i="20"/>
  <c r="N39" i="20"/>
  <c r="N28" i="20"/>
  <c r="N17" i="20"/>
  <c r="N25" i="20"/>
  <c r="N27" i="20"/>
  <c r="N50" i="20"/>
  <c r="N9" i="20"/>
  <c r="N47" i="20"/>
  <c r="N57" i="20"/>
  <c r="N51" i="20"/>
  <c r="N24" i="20"/>
  <c r="N41" i="20"/>
  <c r="N11" i="20"/>
  <c r="N29" i="20"/>
  <c r="N13" i="20"/>
  <c r="N18" i="20"/>
  <c r="N30" i="20"/>
  <c r="N33" i="20"/>
  <c r="N8" i="20"/>
  <c r="N58" i="20"/>
  <c r="N38" i="20"/>
  <c r="N56" i="20"/>
  <c r="N55" i="20"/>
  <c r="N26" i="20"/>
  <c r="N44" i="20"/>
  <c r="N59" i="20"/>
  <c r="N22" i="20"/>
  <c r="N45" i="20"/>
  <c r="N46" i="20"/>
  <c r="N61" i="20"/>
  <c r="N48" i="20"/>
  <c r="N3" i="20"/>
  <c r="N64" i="20"/>
  <c r="N32" i="20"/>
  <c r="N42" i="20"/>
  <c r="N5" i="20"/>
  <c r="N12" i="20"/>
  <c r="L54" i="20"/>
  <c r="L19" i="20"/>
  <c r="L63" i="20"/>
  <c r="L34" i="20"/>
  <c r="L36" i="20"/>
  <c r="L7" i="20"/>
  <c r="L60" i="20"/>
  <c r="L14" i="20"/>
  <c r="L6" i="20"/>
  <c r="L35" i="20"/>
  <c r="L31" i="20"/>
  <c r="L10" i="20"/>
  <c r="L43" i="20"/>
  <c r="L23" i="20"/>
  <c r="L20" i="20"/>
  <c r="L21" i="20"/>
  <c r="L4" i="20"/>
  <c r="L53" i="20"/>
  <c r="L39" i="20"/>
  <c r="L28" i="20"/>
  <c r="L17" i="20"/>
  <c r="L25" i="20"/>
  <c r="L27" i="20"/>
  <c r="L50" i="20"/>
  <c r="L9" i="20"/>
  <c r="L47" i="20"/>
  <c r="L57" i="20"/>
  <c r="L51" i="20"/>
  <c r="L24" i="20"/>
  <c r="L41" i="20"/>
  <c r="L11" i="20"/>
  <c r="L29" i="20"/>
  <c r="L13" i="20"/>
  <c r="L18" i="20"/>
  <c r="L30" i="20"/>
  <c r="L33" i="20"/>
  <c r="L8" i="20"/>
  <c r="L58" i="20"/>
  <c r="L38" i="20"/>
  <c r="L56" i="20"/>
  <c r="L55" i="20"/>
  <c r="L26" i="20"/>
  <c r="L44" i="20"/>
  <c r="L59" i="20"/>
  <c r="L22" i="20"/>
  <c r="L45" i="20"/>
  <c r="L15" i="20"/>
  <c r="L46" i="20"/>
  <c r="L61" i="20"/>
  <c r="L48" i="20"/>
  <c r="L3" i="20"/>
  <c r="L64" i="20"/>
  <c r="L32" i="20"/>
  <c r="L42" i="20"/>
  <c r="L5" i="20"/>
  <c r="L12" i="20"/>
  <c r="J5" i="20"/>
  <c r="J42" i="20"/>
  <c r="J32" i="20"/>
  <c r="J64" i="20"/>
  <c r="J3" i="20"/>
  <c r="J48" i="20"/>
  <c r="J61" i="20"/>
  <c r="J46" i="20"/>
  <c r="J15" i="20"/>
  <c r="J45" i="20"/>
  <c r="J22" i="20"/>
  <c r="J59" i="20"/>
  <c r="J44" i="20"/>
  <c r="J26" i="20"/>
  <c r="J55" i="20"/>
  <c r="J56" i="20"/>
  <c r="J38" i="20"/>
  <c r="J58" i="20"/>
  <c r="J8" i="20"/>
  <c r="J33" i="20"/>
  <c r="J30" i="20"/>
  <c r="J18" i="20"/>
  <c r="J13" i="20"/>
  <c r="J29" i="20"/>
  <c r="J11" i="20"/>
  <c r="J41" i="20"/>
  <c r="J24" i="20"/>
  <c r="J51" i="20"/>
  <c r="J57" i="20"/>
  <c r="J47" i="20"/>
  <c r="J9" i="20"/>
  <c r="J50" i="20"/>
  <c r="J27" i="20"/>
  <c r="J25" i="20"/>
  <c r="J17" i="20"/>
  <c r="J28" i="20"/>
  <c r="J39" i="20"/>
  <c r="J53" i="20"/>
  <c r="J4" i="20"/>
  <c r="J21" i="20"/>
  <c r="J20" i="20"/>
  <c r="J23" i="20"/>
  <c r="J43" i="20"/>
  <c r="J10" i="20"/>
  <c r="J31" i="20"/>
  <c r="J35" i="20"/>
  <c r="J6" i="20"/>
  <c r="J14" i="20"/>
  <c r="J60" i="20"/>
  <c r="J7" i="20"/>
  <c r="J36" i="20"/>
  <c r="J34" i="20"/>
  <c r="J63" i="20"/>
  <c r="J19" i="20"/>
  <c r="J54" i="20"/>
  <c r="J12" i="20"/>
  <c r="N24" i="27"/>
  <c r="N23" i="27"/>
  <c r="N21" i="27"/>
  <c r="N17" i="27"/>
  <c r="N16" i="27"/>
  <c r="N14" i="27"/>
  <c r="N10" i="27"/>
  <c r="N7" i="27"/>
  <c r="N6" i="27"/>
  <c r="N5" i="27"/>
  <c r="N20" i="27"/>
  <c r="N18" i="27"/>
  <c r="N12" i="27"/>
  <c r="N9" i="27"/>
  <c r="N8" i="27"/>
  <c r="N22" i="27"/>
  <c r="N19" i="27"/>
  <c r="N15" i="27"/>
  <c r="N13" i="27"/>
  <c r="N11" i="27"/>
  <c r="N4" i="27"/>
  <c r="L24" i="27"/>
  <c r="L23" i="27"/>
  <c r="L21" i="27"/>
  <c r="L17" i="27"/>
  <c r="L16" i="27"/>
  <c r="L14" i="27"/>
  <c r="L10" i="27"/>
  <c r="L7" i="27"/>
  <c r="L6" i="27"/>
  <c r="L5" i="27"/>
  <c r="L20" i="27"/>
  <c r="L18" i="27"/>
  <c r="L12" i="27"/>
  <c r="L9" i="27"/>
  <c r="L8" i="27"/>
  <c r="L22" i="27"/>
  <c r="L19" i="27"/>
  <c r="L15" i="27"/>
  <c r="L13" i="27"/>
  <c r="L11" i="27"/>
  <c r="L4" i="27"/>
  <c r="J11" i="27"/>
  <c r="J13" i="27"/>
  <c r="J15" i="27"/>
  <c r="J19" i="27"/>
  <c r="J22" i="27"/>
  <c r="J8" i="27"/>
  <c r="J9" i="27"/>
  <c r="J12" i="27"/>
  <c r="J18" i="27"/>
  <c r="J20" i="27"/>
  <c r="J5" i="27"/>
  <c r="J6" i="27"/>
  <c r="J7" i="27"/>
  <c r="J10" i="27"/>
  <c r="J14" i="27"/>
  <c r="J16" i="27"/>
  <c r="J17" i="27"/>
  <c r="J21" i="27"/>
  <c r="J23" i="27"/>
  <c r="J24" i="27"/>
  <c r="J4" i="27"/>
  <c r="P18" i="4"/>
  <c r="P3" i="4"/>
  <c r="P50" i="4"/>
  <c r="P5" i="4"/>
  <c r="P11" i="4"/>
  <c r="P51" i="4"/>
  <c r="P25" i="4"/>
  <c r="P32" i="4"/>
  <c r="P6" i="4"/>
  <c r="P39" i="4"/>
  <c r="P21" i="4"/>
  <c r="P23" i="4"/>
  <c r="P12" i="4"/>
  <c r="P41" i="4"/>
  <c r="P52" i="4"/>
  <c r="P17" i="4"/>
  <c r="P35" i="4"/>
  <c r="P44" i="4"/>
  <c r="P20" i="4"/>
  <c r="P7" i="4"/>
  <c r="P8" i="4"/>
  <c r="P13" i="4"/>
  <c r="P36" i="4"/>
  <c r="P10" i="4"/>
  <c r="P45" i="4"/>
  <c r="P37" i="4"/>
  <c r="P14" i="4"/>
  <c r="P29" i="4"/>
  <c r="P33" i="4"/>
  <c r="P4" i="4"/>
  <c r="P34" i="4"/>
  <c r="P22" i="4"/>
  <c r="P28" i="4"/>
  <c r="P9" i="4"/>
  <c r="P43" i="4"/>
  <c r="P46" i="4"/>
  <c r="P27" i="4"/>
  <c r="P24" i="4"/>
  <c r="P48" i="4"/>
  <c r="P47" i="4"/>
  <c r="P38" i="4"/>
  <c r="P16" i="4"/>
  <c r="N18" i="4"/>
  <c r="N3" i="4"/>
  <c r="N50" i="4"/>
  <c r="N5" i="4"/>
  <c r="N11" i="4"/>
  <c r="N51" i="4"/>
  <c r="N25" i="4"/>
  <c r="N32" i="4"/>
  <c r="N6" i="4"/>
  <c r="N39" i="4"/>
  <c r="N21" i="4"/>
  <c r="N23" i="4"/>
  <c r="N12" i="4"/>
  <c r="N41" i="4"/>
  <c r="N52" i="4"/>
  <c r="N17" i="4"/>
  <c r="N35" i="4"/>
  <c r="N44" i="4"/>
  <c r="N20" i="4"/>
  <c r="N7" i="4"/>
  <c r="N8" i="4"/>
  <c r="N13" i="4"/>
  <c r="N36" i="4"/>
  <c r="N10" i="4"/>
  <c r="N45" i="4"/>
  <c r="N37" i="4"/>
  <c r="N14" i="4"/>
  <c r="N29" i="4"/>
  <c r="N33" i="4"/>
  <c r="N4" i="4"/>
  <c r="N34" i="4"/>
  <c r="N22" i="4"/>
  <c r="N28" i="4"/>
  <c r="N9" i="4"/>
  <c r="N43" i="4"/>
  <c r="N46" i="4"/>
  <c r="N27" i="4"/>
  <c r="N24" i="4"/>
  <c r="N48" i="4"/>
  <c r="N47" i="4"/>
  <c r="N38" i="4"/>
  <c r="N16" i="4"/>
  <c r="L18" i="4"/>
  <c r="L3" i="4"/>
  <c r="L50" i="4"/>
  <c r="L5" i="4"/>
  <c r="L11" i="4"/>
  <c r="L51" i="4"/>
  <c r="L25" i="4"/>
  <c r="L32" i="4"/>
  <c r="L6" i="4"/>
  <c r="L39" i="4"/>
  <c r="L21" i="4"/>
  <c r="L23" i="4"/>
  <c r="L12" i="4"/>
  <c r="L41" i="4"/>
  <c r="L52" i="4"/>
  <c r="L17" i="4"/>
  <c r="L35" i="4"/>
  <c r="L44" i="4"/>
  <c r="L20" i="4"/>
  <c r="L7" i="4"/>
  <c r="L8" i="4"/>
  <c r="L13" i="4"/>
  <c r="L36" i="4"/>
  <c r="L10" i="4"/>
  <c r="L45" i="4"/>
  <c r="L37" i="4"/>
  <c r="L14" i="4"/>
  <c r="L29" i="4"/>
  <c r="L33" i="4"/>
  <c r="L4" i="4"/>
  <c r="L34" i="4"/>
  <c r="L22" i="4"/>
  <c r="L28" i="4"/>
  <c r="L9" i="4"/>
  <c r="L43" i="4"/>
  <c r="L46" i="4"/>
  <c r="L27" i="4"/>
  <c r="L24" i="4"/>
  <c r="L48" i="4"/>
  <c r="L47" i="4"/>
  <c r="L38" i="4"/>
  <c r="L16" i="4"/>
  <c r="J38" i="4"/>
  <c r="J47" i="4"/>
  <c r="J48" i="4"/>
  <c r="J24" i="4"/>
  <c r="Q24" i="4"/>
  <c r="J27" i="4"/>
  <c r="J46" i="4"/>
  <c r="J43" i="4"/>
  <c r="Q43" i="4"/>
  <c r="J9" i="4"/>
  <c r="J28" i="4"/>
  <c r="J22" i="4"/>
  <c r="J34" i="4"/>
  <c r="J4" i="4"/>
  <c r="Q4" i="4"/>
  <c r="J33" i="4"/>
  <c r="J29" i="4"/>
  <c r="J14" i="4"/>
  <c r="J37" i="4"/>
  <c r="J45" i="4"/>
  <c r="J10" i="4"/>
  <c r="J36" i="4"/>
  <c r="Q36" i="4"/>
  <c r="J13" i="4"/>
  <c r="Q13" i="4"/>
  <c r="J8" i="4"/>
  <c r="J7" i="4"/>
  <c r="J20" i="4"/>
  <c r="J44" i="4"/>
  <c r="J35" i="4"/>
  <c r="J17" i="4"/>
  <c r="J52" i="4"/>
  <c r="J41" i="4"/>
  <c r="Q41" i="4"/>
  <c r="J12" i="4"/>
  <c r="J23" i="4"/>
  <c r="J21" i="4"/>
  <c r="Q21" i="4"/>
  <c r="J39" i="4"/>
  <c r="J6" i="4"/>
  <c r="J32" i="4"/>
  <c r="J25" i="4"/>
  <c r="Q25" i="4"/>
  <c r="J51" i="4"/>
  <c r="Q51" i="4"/>
  <c r="J11" i="4"/>
  <c r="J5" i="4"/>
  <c r="J50" i="4"/>
  <c r="Q50" i="4"/>
  <c r="J3" i="4"/>
  <c r="J18" i="4"/>
  <c r="J16" i="4"/>
  <c r="N17" i="30"/>
  <c r="N12" i="30"/>
  <c r="N13" i="30"/>
  <c r="N14" i="30"/>
  <c r="N19" i="30"/>
  <c r="N10" i="30"/>
  <c r="N9" i="30"/>
  <c r="N20" i="30"/>
  <c r="N16" i="30"/>
  <c r="N28" i="30"/>
  <c r="N5" i="30"/>
  <c r="N8" i="30"/>
  <c r="N23" i="30"/>
  <c r="N21" i="30"/>
  <c r="N15" i="30"/>
  <c r="N11" i="30"/>
  <c r="N27" i="30"/>
  <c r="N18" i="30"/>
  <c r="N4" i="30"/>
  <c r="N3" i="30"/>
  <c r="N7" i="30"/>
  <c r="N22" i="30"/>
  <c r="N24" i="30"/>
  <c r="N26" i="30"/>
  <c r="N25" i="30"/>
  <c r="N29" i="30"/>
  <c r="N6" i="30"/>
  <c r="L17" i="30"/>
  <c r="L12" i="30"/>
  <c r="L13" i="30"/>
  <c r="L14" i="30"/>
  <c r="L19" i="30"/>
  <c r="L10" i="30"/>
  <c r="L9" i="30"/>
  <c r="L20" i="30"/>
  <c r="L16" i="30"/>
  <c r="L28" i="30"/>
  <c r="L5" i="30"/>
  <c r="L8" i="30"/>
  <c r="L23" i="30"/>
  <c r="L21" i="30"/>
  <c r="L15" i="30"/>
  <c r="L11" i="30"/>
  <c r="L27" i="30"/>
  <c r="L18" i="30"/>
  <c r="L4" i="30"/>
  <c r="L3" i="30"/>
  <c r="L7" i="30"/>
  <c r="L22" i="30"/>
  <c r="L24" i="30"/>
  <c r="L26" i="30"/>
  <c r="L25" i="30"/>
  <c r="L29" i="30"/>
  <c r="L6" i="30"/>
  <c r="J29" i="30"/>
  <c r="J25" i="30"/>
  <c r="J26" i="30"/>
  <c r="J24" i="30"/>
  <c r="J3" i="30"/>
  <c r="J4" i="30"/>
  <c r="J18" i="30"/>
  <c r="J27" i="30"/>
  <c r="J8" i="30"/>
  <c r="J5" i="30"/>
  <c r="J28" i="30"/>
  <c r="J9" i="30"/>
  <c r="J10" i="30"/>
  <c r="J19" i="30"/>
  <c r="J6" i="30"/>
  <c r="N42" i="12"/>
  <c r="N43" i="12"/>
  <c r="N34" i="12"/>
  <c r="N32" i="12"/>
  <c r="N30" i="12"/>
  <c r="N13" i="12"/>
  <c r="N8" i="12"/>
  <c r="N7" i="12"/>
  <c r="N41" i="12"/>
  <c r="N21" i="12"/>
  <c r="N20" i="12"/>
  <c r="N18" i="12"/>
  <c r="N16" i="12"/>
  <c r="N37" i="12"/>
  <c r="N40" i="12"/>
  <c r="N38" i="12"/>
  <c r="N36" i="12"/>
  <c r="N19" i="12"/>
  <c r="N11" i="12"/>
  <c r="N5" i="12"/>
  <c r="N35" i="12"/>
  <c r="N27" i="12"/>
  <c r="N14" i="12"/>
  <c r="N33" i="12"/>
  <c r="N28" i="12"/>
  <c r="N22" i="12"/>
  <c r="N17" i="12"/>
  <c r="N39" i="12"/>
  <c r="N29" i="12"/>
  <c r="N25" i="12"/>
  <c r="N24" i="12"/>
  <c r="N12" i="12"/>
  <c r="N10" i="12"/>
  <c r="N9" i="12"/>
  <c r="N4" i="12"/>
  <c r="N23" i="12"/>
  <c r="N44" i="12"/>
  <c r="N31" i="12"/>
  <c r="N26" i="12"/>
  <c r="N15" i="12"/>
  <c r="N6" i="12"/>
  <c r="L42" i="12"/>
  <c r="L43" i="12"/>
  <c r="L34" i="12"/>
  <c r="L32" i="12"/>
  <c r="L30" i="12"/>
  <c r="L13" i="12"/>
  <c r="L8" i="12"/>
  <c r="L7" i="12"/>
  <c r="L41" i="12"/>
  <c r="L21" i="12"/>
  <c r="L20" i="12"/>
  <c r="L18" i="12"/>
  <c r="L16" i="12"/>
  <c r="L37" i="12"/>
  <c r="L40" i="12"/>
  <c r="L38" i="12"/>
  <c r="L36" i="12"/>
  <c r="L19" i="12"/>
  <c r="L11" i="12"/>
  <c r="L5" i="12"/>
  <c r="L35" i="12"/>
  <c r="L27" i="12"/>
  <c r="L14" i="12"/>
  <c r="L33" i="12"/>
  <c r="L28" i="12"/>
  <c r="L22" i="12"/>
  <c r="L17" i="12"/>
  <c r="L39" i="12"/>
  <c r="L29" i="12"/>
  <c r="L25" i="12"/>
  <c r="L24" i="12"/>
  <c r="L12" i="12"/>
  <c r="L10" i="12"/>
  <c r="L9" i="12"/>
  <c r="L4" i="12"/>
  <c r="L23" i="12"/>
  <c r="L44" i="12"/>
  <c r="L31" i="12"/>
  <c r="L26" i="12"/>
  <c r="L15" i="12"/>
  <c r="L6" i="12"/>
  <c r="J15" i="12"/>
  <c r="J26" i="12"/>
  <c r="J31" i="12"/>
  <c r="J44" i="12"/>
  <c r="J23" i="12"/>
  <c r="J4" i="12"/>
  <c r="J9" i="12"/>
  <c r="J10" i="12"/>
  <c r="J12" i="12"/>
  <c r="J24" i="12"/>
  <c r="J25" i="12"/>
  <c r="J29" i="12"/>
  <c r="J39" i="12"/>
  <c r="J17" i="12"/>
  <c r="J22" i="12"/>
  <c r="J28" i="12"/>
  <c r="J33" i="12"/>
  <c r="J14" i="12"/>
  <c r="J27" i="12"/>
  <c r="J35" i="12"/>
  <c r="J5" i="12"/>
  <c r="J11" i="12"/>
  <c r="J19" i="12"/>
  <c r="J36" i="12"/>
  <c r="J38" i="12"/>
  <c r="J40" i="12"/>
  <c r="J37" i="12"/>
  <c r="J16" i="12"/>
  <c r="J18" i="12"/>
  <c r="J20" i="12"/>
  <c r="J21" i="12"/>
  <c r="J41" i="12"/>
  <c r="J7" i="12"/>
  <c r="J8" i="12"/>
  <c r="J13" i="12"/>
  <c r="J30" i="12"/>
  <c r="O30" i="12"/>
  <c r="J32" i="12"/>
  <c r="O32" i="12"/>
  <c r="J34" i="12"/>
  <c r="O34" i="12"/>
  <c r="J43" i="12"/>
  <c r="O43" i="12"/>
  <c r="J42" i="12"/>
  <c r="J6" i="12"/>
  <c r="J7" i="29"/>
  <c r="M7" i="29"/>
  <c r="J12" i="29"/>
  <c r="M12" i="29"/>
  <c r="J9" i="29"/>
  <c r="M9" i="29"/>
  <c r="J16" i="29"/>
  <c r="M16" i="29"/>
  <c r="J3" i="29"/>
  <c r="M3" i="29"/>
  <c r="J20" i="29"/>
  <c r="M20" i="29"/>
  <c r="J21" i="29"/>
  <c r="M21" i="29"/>
  <c r="J11" i="29"/>
  <c r="M11" i="29"/>
  <c r="J17" i="29"/>
  <c r="M17" i="29"/>
  <c r="J8" i="29"/>
  <c r="M8" i="29"/>
  <c r="O8" i="27"/>
  <c r="O9" i="27"/>
  <c r="O42" i="12"/>
  <c r="O13" i="12"/>
  <c r="Q52" i="4"/>
  <c r="Q48" i="4"/>
  <c r="Q34" i="4"/>
  <c r="Q20" i="4"/>
  <c r="Q14" i="4"/>
  <c r="Q47" i="4"/>
  <c r="Q38" i="4"/>
  <c r="Q9" i="4"/>
  <c r="Q17" i="4"/>
  <c r="Q18" i="4"/>
  <c r="Q28" i="4"/>
  <c r="Q37" i="4"/>
  <c r="Q16" i="4"/>
  <c r="Q22" i="4"/>
  <c r="Q35" i="4"/>
  <c r="Q3" i="4"/>
  <c r="Q44" i="4"/>
  <c r="Q5" i="4"/>
  <c r="Q23" i="4"/>
  <c r="Q7" i="4"/>
  <c r="Q29" i="4"/>
  <c r="Q46" i="4"/>
  <c r="Q32" i="4"/>
  <c r="Q10" i="4"/>
  <c r="Q6" i="4"/>
  <c r="Q45" i="4"/>
  <c r="Q39" i="4"/>
  <c r="Q11" i="4"/>
  <c r="Q12" i="4"/>
  <c r="Q8" i="4"/>
  <c r="Q33" i="4"/>
  <c r="Q27" i="4"/>
  <c r="O20" i="27"/>
  <c r="O19" i="30"/>
  <c r="O28" i="30"/>
  <c r="O10" i="30"/>
  <c r="O25" i="30"/>
  <c r="O27" i="30"/>
  <c r="O16" i="30"/>
  <c r="O17" i="30"/>
  <c r="O21" i="30"/>
  <c r="O12" i="30"/>
  <c r="O11" i="30"/>
  <c r="O3" i="30"/>
  <c r="O8" i="30"/>
  <c r="O14" i="30"/>
  <c r="O6" i="30"/>
  <c r="O22" i="30"/>
  <c r="O4" i="30"/>
  <c r="O5" i="30"/>
  <c r="O13" i="30"/>
  <c r="O26" i="30"/>
  <c r="O7" i="30"/>
  <c r="O23" i="30"/>
  <c r="O20" i="30"/>
  <c r="O29" i="30"/>
  <c r="O24" i="30"/>
  <c r="O18" i="30"/>
  <c r="O15" i="30"/>
  <c r="O9" i="30"/>
  <c r="R23" i="1"/>
  <c r="Q22" i="1"/>
  <c r="Q21" i="1"/>
  <c r="P21" i="1"/>
  <c r="Q20" i="1"/>
  <c r="P20" i="1"/>
  <c r="O20" i="1"/>
  <c r="Q19" i="1"/>
  <c r="P19" i="1"/>
  <c r="O19" i="1"/>
  <c r="N19" i="1"/>
  <c r="Q18" i="1"/>
  <c r="P18" i="1"/>
  <c r="O18" i="1"/>
  <c r="N18" i="1"/>
  <c r="M18" i="1"/>
  <c r="Q17" i="1"/>
  <c r="P17" i="1"/>
  <c r="O17" i="1"/>
  <c r="N17" i="1"/>
  <c r="M17" i="1"/>
  <c r="L17" i="1"/>
  <c r="Q16" i="1"/>
  <c r="P16" i="1"/>
  <c r="O16" i="1"/>
  <c r="N16" i="1"/>
  <c r="M16" i="1"/>
  <c r="L16" i="1"/>
  <c r="K16" i="1"/>
  <c r="Q15" i="1"/>
  <c r="P15" i="1"/>
  <c r="O15" i="1"/>
  <c r="N15" i="1"/>
  <c r="M15" i="1"/>
  <c r="L15" i="1"/>
  <c r="K15" i="1"/>
  <c r="J15" i="1"/>
  <c r="Q14" i="1"/>
  <c r="P14" i="1"/>
  <c r="O14" i="1"/>
  <c r="N14" i="1"/>
  <c r="M14" i="1"/>
  <c r="L14" i="1"/>
  <c r="K14" i="1"/>
  <c r="J14" i="1"/>
  <c r="I14" i="1"/>
  <c r="Q13" i="1"/>
  <c r="P13" i="1"/>
  <c r="O13" i="1"/>
  <c r="N13" i="1"/>
  <c r="M13" i="1"/>
  <c r="L13" i="1"/>
  <c r="K13" i="1"/>
  <c r="J13" i="1"/>
  <c r="I13" i="1"/>
  <c r="H13" i="1"/>
  <c r="Q12" i="1"/>
  <c r="P12" i="1"/>
  <c r="O12" i="1"/>
  <c r="N12" i="1"/>
  <c r="M12" i="1"/>
  <c r="L12" i="1"/>
  <c r="K12" i="1"/>
  <c r="J12" i="1"/>
  <c r="I12" i="1"/>
  <c r="H12" i="1"/>
  <c r="G12" i="1"/>
  <c r="Q11" i="1"/>
  <c r="P11" i="1"/>
  <c r="O11" i="1"/>
  <c r="N11" i="1"/>
  <c r="M11" i="1"/>
  <c r="L11" i="1"/>
  <c r="K11" i="1"/>
  <c r="J11" i="1"/>
  <c r="I11" i="1"/>
  <c r="H11" i="1"/>
  <c r="G11" i="1"/>
  <c r="F11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O14" i="27"/>
  <c r="O15" i="27"/>
  <c r="O7" i="27"/>
  <c r="O10" i="27"/>
  <c r="O18" i="27"/>
  <c r="O21" i="27"/>
  <c r="O17" i="27"/>
  <c r="O11" i="27"/>
  <c r="O16" i="27"/>
  <c r="O5" i="27"/>
  <c r="O13" i="27"/>
  <c r="O6" i="27"/>
  <c r="O12" i="27"/>
  <c r="O23" i="27"/>
  <c r="O24" i="27"/>
  <c r="O22" i="27"/>
  <c r="O19" i="27"/>
  <c r="O4" i="27"/>
  <c r="O7" i="12"/>
  <c r="O35" i="12"/>
  <c r="O14" i="12"/>
  <c r="O40" i="12"/>
  <c r="O24" i="12"/>
  <c r="O16" i="12"/>
  <c r="O22" i="12"/>
  <c r="O17" i="12"/>
  <c r="O38" i="12"/>
  <c r="O5" i="12"/>
  <c r="O6" i="12"/>
  <c r="O9" i="12"/>
  <c r="O8" i="12"/>
  <c r="O31" i="12"/>
  <c r="O19" i="12"/>
  <c r="O18" i="12"/>
  <c r="O11" i="12"/>
  <c r="O15" i="12"/>
  <c r="O26" i="12"/>
  <c r="O33" i="12"/>
  <c r="O41" i="12"/>
  <c r="O36" i="12"/>
  <c r="O20" i="12"/>
  <c r="O25" i="12"/>
  <c r="O23" i="12"/>
  <c r="O39" i="12"/>
  <c r="O27" i="12"/>
  <c r="O28" i="12"/>
  <c r="O10" i="12"/>
  <c r="O44" i="12"/>
  <c r="O4" i="12"/>
  <c r="O37" i="12"/>
  <c r="O29" i="12"/>
  <c r="O21" i="12"/>
  <c r="O12" i="12"/>
  <c r="Q52" i="20"/>
  <c r="Q18" i="20"/>
  <c r="Q45" i="20"/>
  <c r="Q40" i="20"/>
  <c r="Q30" i="20"/>
  <c r="Q16" i="20"/>
  <c r="Q46" i="20"/>
  <c r="Q64" i="20"/>
  <c r="Q56" i="20"/>
  <c r="Q34" i="20"/>
  <c r="Q19" i="20"/>
  <c r="Q58" i="20"/>
  <c r="Q28" i="20"/>
  <c r="Q10" i="20"/>
  <c r="Q23" i="20"/>
  <c r="Q49" i="20"/>
  <c r="Q21" i="20"/>
  <c r="Q12" i="20"/>
  <c r="Q54" i="20"/>
  <c r="Q3" i="20"/>
  <c r="Q33" i="20"/>
  <c r="Q37" i="20"/>
  <c r="Q8" i="20"/>
  <c r="Q61" i="20"/>
  <c r="Q62" i="20"/>
  <c r="Q47" i="20"/>
  <c r="S11" i="23"/>
  <c r="S10" i="23"/>
  <c r="Q47" i="22"/>
  <c r="Q23" i="22"/>
  <c r="Q4" i="22"/>
  <c r="Q33" i="22"/>
  <c r="Q28" i="22"/>
  <c r="Q3" i="22"/>
  <c r="Q37" i="22"/>
  <c r="Q65" i="22"/>
  <c r="Q17" i="22"/>
  <c r="Q76" i="22"/>
  <c r="Q10" i="22"/>
  <c r="Q19" i="22"/>
  <c r="Q39" i="22"/>
  <c r="Q81" i="22"/>
  <c r="Q31" i="22"/>
  <c r="Q66" i="22"/>
  <c r="Q84" i="22"/>
  <c r="Q26" i="22"/>
  <c r="Q80" i="22"/>
  <c r="Q82" i="22"/>
  <c r="Q7" i="22"/>
  <c r="Q5" i="22"/>
  <c r="Q62" i="22"/>
  <c r="Q72" i="22"/>
  <c r="Q43" i="22"/>
  <c r="Q9" i="22"/>
  <c r="Q25" i="22"/>
  <c r="Q6" i="22"/>
  <c r="Q27" i="22"/>
  <c r="Q71" i="22"/>
  <c r="Q51" i="22"/>
  <c r="Q35" i="22"/>
  <c r="Q15" i="22"/>
  <c r="Q49" i="22"/>
  <c r="Q22" i="22"/>
  <c r="Q59" i="22"/>
  <c r="Q55" i="22"/>
  <c r="Q54" i="22"/>
  <c r="Q77" i="22"/>
  <c r="Q58" i="22"/>
  <c r="Q75" i="22"/>
  <c r="Q56" i="22"/>
  <c r="Q16" i="22"/>
  <c r="Q78" i="22"/>
  <c r="Q69" i="22"/>
  <c r="Q12" i="22"/>
  <c r="Q79" i="22"/>
  <c r="Q73" i="22"/>
  <c r="Q68" i="22"/>
  <c r="Q67" i="22"/>
  <c r="Q32" i="22"/>
  <c r="Q42" i="22"/>
  <c r="Q11" i="22"/>
  <c r="Q53" i="22"/>
  <c r="Q45" i="22"/>
  <c r="Q8" i="22"/>
  <c r="Q50" i="22"/>
  <c r="Q44" i="22"/>
  <c r="Q14" i="22"/>
  <c r="Q57" i="22"/>
  <c r="Q13" i="22"/>
  <c r="Q24" i="22"/>
  <c r="Q38" i="22"/>
  <c r="Q70" i="22"/>
  <c r="Q83" i="22"/>
  <c r="Q40" i="22"/>
  <c r="Q74" i="22"/>
  <c r="Q18" i="22"/>
  <c r="Q41" i="22"/>
  <c r="Q29" i="22"/>
  <c r="Q36" i="22"/>
  <c r="Q61" i="22"/>
  <c r="Q63" i="22"/>
  <c r="Q34" i="22"/>
  <c r="Q46" i="22"/>
  <c r="Q21" i="22"/>
  <c r="Q60" i="22"/>
  <c r="Q52" i="22"/>
  <c r="Q30" i="22"/>
  <c r="Q20" i="22"/>
  <c r="Q64" i="22"/>
  <c r="Q48" i="22"/>
  <c r="Q25" i="20"/>
  <c r="Q48" i="20"/>
  <c r="Q36" i="20"/>
  <c r="Q63" i="20"/>
  <c r="Q38" i="20"/>
  <c r="Q43" i="20"/>
  <c r="Q4" i="20"/>
  <c r="Q55" i="20"/>
  <c r="Q27" i="20"/>
  <c r="Q31" i="20"/>
  <c r="Q53" i="20"/>
  <c r="Q35" i="20"/>
  <c r="Q60" i="20"/>
  <c r="Q39" i="20"/>
  <c r="Q11" i="20"/>
  <c r="Q5" i="20"/>
  <c r="Q13" i="20"/>
  <c r="Q17" i="20"/>
  <c r="Q15" i="20"/>
  <c r="Q20" i="20"/>
  <c r="Q9" i="20"/>
  <c r="Q51" i="20"/>
  <c r="Q50" i="20"/>
  <c r="Q32" i="20"/>
  <c r="Q42" i="20"/>
  <c r="Q14" i="20"/>
  <c r="Q29" i="20"/>
  <c r="Q59" i="20"/>
  <c r="Q57" i="20"/>
  <c r="Q24" i="20"/>
  <c r="Q7" i="20"/>
  <c r="Q26" i="20"/>
  <c r="Q6" i="20"/>
  <c r="Q22" i="20"/>
  <c r="Q44" i="20"/>
  <c r="Q41" i="20"/>
  <c r="S9" i="23"/>
  <c r="S7" i="23"/>
  <c r="S5" i="23"/>
  <c r="S6" i="23"/>
  <c r="S3" i="23"/>
  <c r="S8" i="23"/>
  <c r="S4" i="23"/>
</calcChain>
</file>

<file path=xl/sharedStrings.xml><?xml version="1.0" encoding="utf-8"?>
<sst xmlns="http://schemas.openxmlformats.org/spreadsheetml/2006/main" count="9052" uniqueCount="1559">
  <si>
    <t>C.1</t>
  </si>
  <si>
    <t>Classe</t>
  </si>
  <si>
    <t>Pl. Gén.</t>
  </si>
  <si>
    <t>cat</t>
  </si>
  <si>
    <t>Yacht</t>
  </si>
  <si>
    <t>Résultats détaillés</t>
  </si>
  <si>
    <t>P Ret</t>
  </si>
  <si>
    <t>C.2</t>
  </si>
  <si>
    <t>Corsica Classic</t>
  </si>
  <si>
    <t>Grp</t>
  </si>
  <si>
    <t>Rgs
Grp</t>
  </si>
  <si>
    <t>C1</t>
  </si>
  <si>
    <t>C2</t>
  </si>
  <si>
    <t>C3</t>
  </si>
  <si>
    <r>
      <t xml:space="preserve">Course 4
</t>
    </r>
    <r>
      <rPr>
        <b/>
        <sz val="7"/>
        <rFont val="Arial"/>
        <family val="2"/>
      </rPr>
      <t>place    points</t>
    </r>
  </si>
  <si>
    <t>Attribution de points</t>
  </si>
  <si>
    <t>ATTRIBUTION DE POINTS</t>
  </si>
  <si>
    <t>N : Nombre de participants de la catégorie</t>
  </si>
  <si>
    <t>P : Place dans la catégorie</t>
  </si>
  <si>
    <t>Rgs</t>
  </si>
  <si>
    <t>Ident</t>
  </si>
  <si>
    <t>Concurrents</t>
  </si>
  <si>
    <t>Nom</t>
  </si>
  <si>
    <t>Cat.</t>
  </si>
  <si>
    <t>DNF</t>
  </si>
  <si>
    <t>DNC</t>
  </si>
  <si>
    <t>DSQ</t>
  </si>
  <si>
    <t>Participants</t>
  </si>
  <si>
    <t>Place au général</t>
  </si>
  <si>
    <t>Total événement</t>
  </si>
  <si>
    <t>Skipper</t>
  </si>
  <si>
    <r>
      <t xml:space="preserve">Course 1
</t>
    </r>
    <r>
      <rPr>
        <b/>
        <sz val="7"/>
        <rFont val="Arial"/>
        <family val="2"/>
      </rPr>
      <t>place    points</t>
    </r>
  </si>
  <si>
    <r>
      <t xml:space="preserve">Course 2
</t>
    </r>
    <r>
      <rPr>
        <b/>
        <sz val="7"/>
        <rFont val="Arial"/>
        <family val="2"/>
      </rPr>
      <t>place    points</t>
    </r>
  </si>
  <si>
    <r>
      <t xml:space="preserve">Course 3
</t>
    </r>
    <r>
      <rPr>
        <b/>
        <sz val="7"/>
        <rFont val="Arial"/>
        <family val="2"/>
      </rPr>
      <t>place    points</t>
    </r>
  </si>
  <si>
    <t>EA</t>
  </si>
  <si>
    <t>EM</t>
  </si>
  <si>
    <t>CM</t>
  </si>
  <si>
    <t>Place</t>
  </si>
  <si>
    <t>Catégorie</t>
  </si>
  <si>
    <t>Course 1</t>
  </si>
  <si>
    <t>Course 2</t>
  </si>
  <si>
    <t>Course 3</t>
  </si>
  <si>
    <t>Course 4</t>
  </si>
  <si>
    <t>Total points événement</t>
  </si>
  <si>
    <t>Voiles d'Antibes</t>
  </si>
  <si>
    <t>Régates Royales</t>
  </si>
  <si>
    <r>
      <t>Classement</t>
    </r>
    <r>
      <rPr>
        <sz val="12"/>
        <rFont val="Arial"/>
        <family val="2"/>
      </rPr>
      <t>: addition des points de chaque manche (fonction de la place et du nombre de participants de la catégorie)</t>
    </r>
  </si>
  <si>
    <t>Groupe CLASSIQUE MARCONI (CM)</t>
  </si>
  <si>
    <t>Groupe EPOQUES AURIQUES (EA)</t>
  </si>
  <si>
    <t>Groupe EPOQUES MARCONI (EM)</t>
  </si>
  <si>
    <t>CLASSIQUE MARCONI</t>
  </si>
  <si>
    <t>Points</t>
  </si>
  <si>
    <t>c.1</t>
  </si>
  <si>
    <t>c.2</t>
  </si>
  <si>
    <t>c.3</t>
  </si>
  <si>
    <t>EAA</t>
  </si>
  <si>
    <t>EMA</t>
  </si>
  <si>
    <t>EMB</t>
  </si>
  <si>
    <t>EAB</t>
  </si>
  <si>
    <t>7C</t>
  </si>
  <si>
    <t>CMB</t>
  </si>
  <si>
    <t>CMA</t>
  </si>
  <si>
    <t>Bilan à 
mi-saison</t>
  </si>
  <si>
    <t>4 </t>
  </si>
  <si>
    <t>9 </t>
  </si>
  <si>
    <t>5 </t>
  </si>
  <si>
    <t>11 </t>
  </si>
  <si>
    <t>Détail régates par catégorie</t>
  </si>
  <si>
    <t>Voiles de Cassis</t>
  </si>
  <si>
    <t>Bilan final</t>
  </si>
  <si>
    <t> place </t>
  </si>
  <si>
    <t> nom bateau / sponsor </t>
  </si>
  <si>
    <t> coureurs / équipage </t>
  </si>
  <si>
    <t> points </t>
  </si>
  <si>
    <t>nom</t>
  </si>
  <si>
    <r>
      <t>Principe</t>
    </r>
    <r>
      <rPr>
        <sz val="12"/>
        <rFont val="Arial"/>
        <family val="2"/>
      </rPr>
      <t>: toutes les manches de tous les événements AFYT courrus en CIM comptent (coef.1)</t>
    </r>
  </si>
  <si>
    <t>OLYMPIAN</t>
  </si>
  <si>
    <t>NIN</t>
  </si>
  <si>
    <t>C4</t>
  </si>
  <si>
    <t>Nombre de manches</t>
  </si>
  <si>
    <t>Nombre événements</t>
  </si>
  <si>
    <t>Résultats par catégorie</t>
  </si>
  <si>
    <t>BEG HIR</t>
  </si>
  <si>
    <t>MARIA GIOVANNA II</t>
  </si>
  <si>
    <t>EVA</t>
  </si>
  <si>
    <t>LULU</t>
  </si>
  <si>
    <t>ESTEREL</t>
  </si>
  <si>
    <t>COMET</t>
  </si>
  <si>
    <t>PURITAN</t>
  </si>
  <si>
    <t>OUTLAW</t>
  </si>
  <si>
    <t>ROWDY</t>
  </si>
  <si>
    <t>ARGYLL</t>
  </si>
  <si>
    <t>MANITOU</t>
  </si>
  <si>
    <t>BLITZEN</t>
  </si>
  <si>
    <t>DAINTY</t>
  </si>
  <si>
    <t>MARGA</t>
  </si>
  <si>
    <t>VERONIQUE</t>
  </si>
  <si>
    <t>NAGAINA</t>
  </si>
  <si>
    <t>IKRA</t>
  </si>
  <si>
    <t>FRANCE</t>
  </si>
  <si>
    <t>DUNE</t>
  </si>
  <si>
    <t>Cat</t>
  </si>
  <si>
    <t>INV</t>
  </si>
  <si>
    <t>EUGENIA V</t>
  </si>
  <si>
    <t>STIREN</t>
  </si>
  <si>
    <t>OPTIMIST</t>
  </si>
  <si>
    <t>SILHOUET</t>
  </si>
  <si>
    <t>JOSEPHINE</t>
  </si>
  <si>
    <t>ELLEN</t>
  </si>
  <si>
    <t>ALCYON 1871</t>
  </si>
  <si>
    <t>A24</t>
  </si>
  <si>
    <r>
      <t xml:space="preserve">Course 5
</t>
    </r>
    <r>
      <rPr>
        <b/>
        <sz val="7"/>
        <rFont val="Arial"/>
        <family val="2"/>
      </rPr>
      <t>place    points</t>
    </r>
  </si>
  <si>
    <t>F1</t>
  </si>
  <si>
    <t>WINDHOVER</t>
  </si>
  <si>
    <t>LYS</t>
  </si>
  <si>
    <t>CHIPS</t>
  </si>
  <si>
    <t>Course 5</t>
  </si>
  <si>
    <t>HERMITAGE</t>
  </si>
  <si>
    <t>CL</t>
  </si>
  <si>
    <t>I7077</t>
  </si>
  <si>
    <t>F90</t>
  </si>
  <si>
    <t>PALYNODIE</t>
  </si>
  <si>
    <t>SAGITTARIUS</t>
  </si>
  <si>
    <t>ONE WAVE</t>
  </si>
  <si>
    <t>RAINBOW III</t>
  </si>
  <si>
    <t>TUIGA</t>
  </si>
  <si>
    <t>EILEEN</t>
  </si>
  <si>
    <t>SKYLARK OF 1937</t>
  </si>
  <si>
    <t>RATAFIA</t>
  </si>
  <si>
    <t>HERMES</t>
  </si>
  <si>
    <t>BELLE DE RIO II</t>
  </si>
  <si>
    <t>JILL</t>
  </si>
  <si>
    <t>Pts</t>
  </si>
  <si>
    <t>D3</t>
  </si>
  <si>
    <t>CHINOOK</t>
  </si>
  <si>
    <t>ORIOLE</t>
  </si>
  <si>
    <t>KELLINGHUSEN Jens</t>
  </si>
  <si>
    <t>FRANQUET Charlotte</t>
  </si>
  <si>
    <t>FERRUZZI Massimiliano</t>
  </si>
  <si>
    <t>STORMY WEATHER</t>
  </si>
  <si>
    <t>OISEAU DE FEU</t>
  </si>
  <si>
    <t>LAFFITTE Thierry</t>
  </si>
  <si>
    <t>WHITE WINGS</t>
  </si>
  <si>
    <t>EILEEN 1938</t>
  </si>
  <si>
    <t>HORSLEY Michael</t>
  </si>
  <si>
    <t>FERBUS Henri</t>
  </si>
  <si>
    <t>BOREL William</t>
  </si>
  <si>
    <t>FROVA Michele</t>
  </si>
  <si>
    <t>GARNIER Baptiste</t>
  </si>
  <si>
    <t>LAURENT Yves</t>
  </si>
  <si>
    <t>COLL Erick</t>
  </si>
  <si>
    <t>BARRIERE Dominique</t>
  </si>
  <si>
    <t>CRAZY LIFE</t>
  </si>
  <si>
    <t>CP du YCF</t>
  </si>
  <si>
    <t>MYFANWY</t>
  </si>
  <si>
    <t>MARIELLA</t>
  </si>
  <si>
    <t>ENCOUNTER</t>
  </si>
  <si>
    <t>ANNE SOPHIE</t>
  </si>
  <si>
    <t>OJALA II</t>
  </si>
  <si>
    <t>PEAN Lionel</t>
  </si>
  <si>
    <t>OJALA' II</t>
  </si>
  <si>
    <t>GER238</t>
  </si>
  <si>
    <t>K1963</t>
  </si>
  <si>
    <t>K3</t>
  </si>
  <si>
    <t>P14</t>
  </si>
  <si>
    <t>F3</t>
  </si>
  <si>
    <t>P13</t>
  </si>
  <si>
    <t>BAZIN Sebastien</t>
  </si>
  <si>
    <t>BEAUME Alain</t>
  </si>
  <si>
    <t>KHAYYAM</t>
  </si>
  <si>
    <t>LAID Joel</t>
  </si>
  <si>
    <t>Q16</t>
  </si>
  <si>
    <t>AVAZERI Marc</t>
  </si>
  <si>
    <t>PEREIRA Daniel</t>
  </si>
  <si>
    <t>NAEMA</t>
  </si>
  <si>
    <t>SAUVAN Jean-pierre</t>
  </si>
  <si>
    <t>N</t>
  </si>
  <si>
    <t>ANDALE</t>
  </si>
  <si>
    <t>SAGITTARIUS </t>
  </si>
  <si>
    <t>LYS </t>
  </si>
  <si>
    <t>CHIPS </t>
  </si>
  <si>
    <t>LULU </t>
  </si>
  <si>
    <t>CORINTHIAN </t>
  </si>
  <si>
    <t>ESTEREL </t>
  </si>
  <si>
    <t>ANDALE </t>
  </si>
  <si>
    <t>WINDHOVER </t>
  </si>
  <si>
    <t> CAG 1 </t>
  </si>
  <si>
    <t>HERMES </t>
  </si>
  <si>
    <t>FRA 53094</t>
  </si>
  <si>
    <t>TOPO GIGIO</t>
  </si>
  <si>
    <t>SAHARET OF TYRE</t>
  </si>
  <si>
    <t>DE CLERCQ Luc</t>
  </si>
  <si>
    <t>SAINT-TROPEZ / MALTE</t>
  </si>
  <si>
    <t> licences </t>
  </si>
  <si>
    <t> n° voile </t>
  </si>
  <si>
    <t>P5</t>
  </si>
  <si>
    <t>CORINTHIAN</t>
  </si>
  <si>
    <t>LIAUTAUD Bernard</t>
  </si>
  <si>
    <t>NY6</t>
  </si>
  <si>
    <t>SPARTAN</t>
  </si>
  <si>
    <t>NY48</t>
  </si>
  <si>
    <t>FRA6065</t>
  </si>
  <si>
    <t>FRA35998</t>
  </si>
  <si>
    <t>WINDRUSH II</t>
  </si>
  <si>
    <t>RUTILY Stephane</t>
  </si>
  <si>
    <t>SPARKS MICHAEL</t>
  </si>
  <si>
    <t>NY49</t>
  </si>
  <si>
    <t>DONNA DYER</t>
  </si>
  <si>
    <t>CIRCE</t>
  </si>
  <si>
    <t>DANEL THEO</t>
  </si>
  <si>
    <t>DENEBOLA</t>
  </si>
  <si>
    <t>BIG</t>
  </si>
  <si>
    <t>STREZ INIGO</t>
  </si>
  <si>
    <t>18R</t>
  </si>
  <si>
    <t>ROESCH JUERGEN</t>
  </si>
  <si>
    <t>FR34820</t>
  </si>
  <si>
    <t>L'AIGLON</t>
  </si>
  <si>
    <t>BERTHON Veronique</t>
  </si>
  <si>
    <t>W22</t>
  </si>
  <si>
    <t>VIVACIOUS</t>
  </si>
  <si>
    <t>DENNE TOBY</t>
  </si>
  <si>
    <t>SOLITAR NOSC</t>
  </si>
  <si>
    <t>K4</t>
  </si>
  <si>
    <t>US37665</t>
  </si>
  <si>
    <t>BH12</t>
  </si>
  <si>
    <t>CAMBRIA</t>
  </si>
  <si>
    <t>RESOLUTE SALMON</t>
  </si>
  <si>
    <t>GANBARE</t>
  </si>
  <si>
    <t>TASSY Jean luc</t>
  </si>
  <si>
    <t>SCUD</t>
  </si>
  <si>
    <t>BERTELLI Patrizio</t>
  </si>
  <si>
    <t>TIGRIS</t>
  </si>
  <si>
    <t>JAP</t>
  </si>
  <si>
    <t>FLOTARD Francois</t>
  </si>
  <si>
    <t>CARRON II</t>
  </si>
  <si>
    <t>DANEL Theo</t>
  </si>
  <si>
    <t>MARGE</t>
  </si>
  <si>
    <t>BAUDRY Stephane</t>
  </si>
  <si>
    <t>TARRES Bernard</t>
  </si>
  <si>
    <t>SKY</t>
  </si>
  <si>
    <t>PLACE TARQUIN</t>
  </si>
  <si>
    <t>Formule : 100 (N-P+1)/N + 50 Log(N/P)</t>
  </si>
  <si>
    <t>Classements généraux par catégorie</t>
  </si>
  <si>
    <t>SUZETTE</t>
  </si>
  <si>
    <t>F920</t>
  </si>
  <si>
    <t>BRISEIS</t>
  </si>
  <si>
    <t>SQUALL</t>
  </si>
  <si>
    <t>F6073</t>
  </si>
  <si>
    <t>AIGUE BLU</t>
  </si>
  <si>
    <t>F5978</t>
  </si>
  <si>
    <t>16</t>
  </si>
  <si>
    <t>1904</t>
  </si>
  <si>
    <t>69</t>
  </si>
  <si>
    <t>10</t>
  </si>
  <si>
    <t>1</t>
  </si>
  <si>
    <t>2</t>
  </si>
  <si>
    <t>F 5900</t>
  </si>
  <si>
    <t>3</t>
  </si>
  <si>
    <t>4</t>
  </si>
  <si>
    <t>5</t>
  </si>
  <si>
    <t>6</t>
  </si>
  <si>
    <t>7</t>
  </si>
  <si>
    <t>997</t>
  </si>
  <si>
    <t>GIRERD Benoit</t>
  </si>
  <si>
    <t>VIVEKA</t>
  </si>
  <si>
    <t>ATKINS GERY</t>
  </si>
  <si>
    <t>BARKHAM CHRIS</t>
  </si>
  <si>
    <t>OEMUS TORSTEN</t>
  </si>
  <si>
    <t>ORIANDA</t>
  </si>
  <si>
    <t>MARULLI SEBASTIANO</t>
  </si>
  <si>
    <t>WEDUWER BART</t>
  </si>
  <si>
    <t>ITA 1302</t>
  </si>
  <si>
    <t>BERTOLA ELIA</t>
  </si>
  <si>
    <t>K 4702</t>
  </si>
  <si>
    <t>GIOVANNI QUERCI</t>
  </si>
  <si>
    <t>OLIVIERI Bernard</t>
  </si>
  <si>
    <t>FRA4429</t>
  </si>
  <si>
    <t>ARCADIA III</t>
  </si>
  <si>
    <t>RICCIARDI Bruno</t>
  </si>
  <si>
    <t>H 2510</t>
  </si>
  <si>
    <t>COMTOIS Michel</t>
  </si>
  <si>
    <t>MANDON Tanguy</t>
  </si>
  <si>
    <t>WILLIAMSON Paul henri</t>
  </si>
  <si>
    <t>DUCULTY Sylvain</t>
  </si>
  <si>
    <t>LEE DANIEL</t>
  </si>
  <si>
    <t>ANDREW BARNES &amp; PA</t>
  </si>
  <si>
    <t>MELLIAND LOIC</t>
  </si>
  <si>
    <t>US11</t>
  </si>
  <si>
    <t>SERENADE</t>
  </si>
  <si>
    <t>JOUR DE FÊTE</t>
  </si>
  <si>
    <t>AUBRY Sebastien</t>
  </si>
  <si>
    <t>I2</t>
  </si>
  <si>
    <t>EMILIA</t>
  </si>
  <si>
    <t>GUARNACCIA LUIGI</t>
  </si>
  <si>
    <t>VARUNA 1939</t>
  </si>
  <si>
    <t>KEILNGHOUSE JENS</t>
  </si>
  <si>
    <t>JONES GRIFF RHYS</t>
  </si>
  <si>
    <t>MARCIANO Marc</t>
  </si>
  <si>
    <t>CAGNARD</t>
  </si>
  <si>
    <t>DE BOUCAUD ALEXIS</t>
  </si>
  <si>
    <t>F12</t>
  </si>
  <si>
    <t>HALLOWE'EN</t>
  </si>
  <si>
    <t>4869</t>
  </si>
  <si>
    <t>8</t>
  </si>
  <si>
    <t>29</t>
  </si>
  <si>
    <t>9</t>
  </si>
  <si>
    <t>15</t>
  </si>
  <si>
    <t>17</t>
  </si>
  <si>
    <t>12</t>
  </si>
  <si>
    <t>14</t>
  </si>
  <si>
    <t>19</t>
  </si>
  <si>
    <t>20</t>
  </si>
  <si>
    <r>
      <t xml:space="preserve">  </t>
    </r>
    <r>
      <rPr>
        <b/>
        <sz val="10"/>
        <rFont val="Arial"/>
        <family val="2"/>
      </rPr>
      <t>DNF, DNS</t>
    </r>
    <r>
      <rPr>
        <sz val="10"/>
        <rFont val="Arial"/>
        <family val="2"/>
      </rPr>
      <t>: points de la place du dernier de la catégorie</t>
    </r>
  </si>
  <si>
    <r>
      <t xml:space="preserve">  </t>
    </r>
    <r>
      <rPr>
        <b/>
        <sz val="10"/>
        <rFont val="Arial"/>
        <family val="2"/>
      </rPr>
      <t>DNC, DSQ, RAF...</t>
    </r>
    <r>
      <rPr>
        <sz val="10"/>
        <rFont val="Arial"/>
        <family val="2"/>
      </rPr>
      <t>: zero point</t>
    </r>
  </si>
  <si>
    <t>valeurs arrondies uniquement pour la visualisation</t>
  </si>
  <si>
    <t>1929</t>
  </si>
  <si>
    <t>ATKINS Gery</t>
  </si>
  <si>
    <t>464</t>
  </si>
  <si>
    <t>IL MORO DI VENEZIA I</t>
  </si>
  <si>
    <t>4496</t>
  </si>
  <si>
    <t>ROESCH Juergen</t>
  </si>
  <si>
    <t>CLARIONET</t>
  </si>
  <si>
    <t>SANDRA</t>
  </si>
  <si>
    <t>NY 6</t>
  </si>
  <si>
    <t>NY 48</t>
  </si>
  <si>
    <t>KISMET</t>
  </si>
  <si>
    <t>NY 11</t>
  </si>
  <si>
    <t>49</t>
  </si>
  <si>
    <t>13</t>
  </si>
  <si>
    <t>11</t>
  </si>
  <si>
    <t>376</t>
  </si>
  <si>
    <t>577</t>
  </si>
  <si>
    <t>115</t>
  </si>
  <si>
    <t>STORMY WEATHER OF COWES</t>
  </si>
  <si>
    <t>21</t>
  </si>
  <si>
    <t>125</t>
  </si>
  <si>
    <t>US 11</t>
  </si>
  <si>
    <t>USA 62</t>
  </si>
  <si>
    <t>SPARKS Michael</t>
  </si>
  <si>
    <t>FIFI</t>
  </si>
  <si>
    <t>36</t>
  </si>
  <si>
    <t>22</t>
  </si>
  <si>
    <t>DESTREMAU Hugues</t>
  </si>
  <si>
    <t>US83</t>
  </si>
  <si>
    <t>---</t>
  </si>
  <si>
    <t>MANUEL Bernard</t>
  </si>
  <si>
    <t>MADCAP</t>
  </si>
  <si>
    <t>HURREAU Christian</t>
  </si>
  <si>
    <t>SEVEN SEAS OF PORTO</t>
  </si>
  <si>
    <t>CRISCOLO Karl</t>
  </si>
  <si>
    <t>DIONE</t>
  </si>
  <si>
    <t>BERTHOZ Nathalie</t>
  </si>
  <si>
    <t>ISIS</t>
  </si>
  <si>
    <t>WIKI</t>
  </si>
  <si>
    <t>ELENA OF LONDON</t>
  </si>
  <si>
    <t>ASCHANTI IV</t>
  </si>
  <si>
    <t>BELLE AVENTURE</t>
  </si>
  <si>
    <t>6B66</t>
  </si>
  <si>
    <t>HEBERT-STEVENS Jerome</t>
  </si>
  <si>
    <t>FRILET Edith</t>
  </si>
  <si>
    <t>CABAI Daria</t>
  </si>
  <si>
    <t>SKY 1890</t>
  </si>
  <si>
    <t>41</t>
  </si>
  <si>
    <t>C5</t>
  </si>
  <si>
    <t>PTS</t>
  </si>
  <si>
    <t>DETAILS</t>
  </si>
  <si>
    <t>Rang dans classe</t>
  </si>
  <si>
    <t>CA du YCF</t>
  </si>
  <si>
    <t>Porquerolle's classic</t>
  </si>
  <si>
    <t>BETTI Claudio</t>
  </si>
  <si>
    <t>Voiles S.Tropez</t>
  </si>
  <si>
    <t>Trophée Bailli Suffren</t>
  </si>
  <si>
    <t>Dames S.Tropez</t>
  </si>
  <si>
    <t>G1</t>
  </si>
  <si>
    <t>ST CHRISTOPHER</t>
  </si>
  <si>
    <t>E21</t>
  </si>
  <si>
    <t>PAQUIERO Jean</t>
  </si>
  <si>
    <t>FANTINO Frédérique</t>
  </si>
  <si>
    <t>F4869</t>
  </si>
  <si>
    <t>GODQUIN Sylvie</t>
  </si>
  <si>
    <t>G2</t>
  </si>
  <si>
    <t>F2054</t>
  </si>
  <si>
    <t>DESMASURES Laurence</t>
  </si>
  <si>
    <t>BARRIER Alexia</t>
  </si>
  <si>
    <t>F4277</t>
  </si>
  <si>
    <t>OLLIVIER Carl</t>
  </si>
  <si>
    <t>EUILLET Catherine</t>
  </si>
  <si>
    <t>A3</t>
  </si>
  <si>
    <t>ARGYNNE</t>
  </si>
  <si>
    <t>TONDU Manon-Anaïs</t>
  </si>
  <si>
    <t>H8</t>
  </si>
  <si>
    <t>RUT</t>
  </si>
  <si>
    <t>HAGEN DE WIT Emely</t>
  </si>
  <si>
    <t>F6065</t>
  </si>
  <si>
    <t>URUTTI Florence</t>
  </si>
  <si>
    <t>SERENA</t>
  </si>
  <si>
    <t>ROUFF Philippe</t>
  </si>
  <si>
    <t>Dames de Saint-Tropez 2023</t>
  </si>
  <si>
    <t>CLASSEMENT ANNUEL AFYT 2023</t>
  </si>
  <si>
    <r>
      <t>Séparation</t>
    </r>
    <r>
      <rPr>
        <sz val="12"/>
        <rFont val="Arial"/>
        <family val="2"/>
      </rPr>
      <t xml:space="preserve"> en 5 classes :  BB = Big Boats, EA = Epoque Aurique, EM = Epoque Marconi, CM = Classique Marconi et IOR = Classic IOR</t>
    </r>
  </si>
  <si>
    <t> 577</t>
  </si>
  <si>
    <t> MARCIANO Marc</t>
  </si>
  <si>
    <t>2.00</t>
  </si>
  <si>
    <t> 16</t>
  </si>
  <si>
    <t> AVAZERI Marc</t>
  </si>
  <si>
    <t>4.00</t>
  </si>
  <si>
    <t> E21</t>
  </si>
  <si>
    <t>EILEEN 1938</t>
  </si>
  <si>
    <t> PAQUIERO Jean</t>
  </si>
  <si>
    <t>5.00</t>
  </si>
  <si>
    <t> 10B</t>
  </si>
  <si>
    <t> BAUDRY Stephane</t>
  </si>
  <si>
    <t>8.00</t>
  </si>
  <si>
    <t> 6</t>
  </si>
  <si>
    <t> TARRES Bernard</t>
  </si>
  <si>
    <t>12.00</t>
  </si>
  <si>
    <t> 1904</t>
  </si>
  <si>
    <t> POULLAIN Olivier</t>
  </si>
  <si>
    <t>3.00</t>
  </si>
  <si>
    <t> 10</t>
  </si>
  <si>
    <t>BRILLIG</t>
  </si>
  <si>
    <t> WEBER Martin</t>
  </si>
  <si>
    <t> K24</t>
  </si>
  <si>
    <t> MALDONADO Jean marc</t>
  </si>
  <si>
    <t> C32</t>
  </si>
  <si>
    <t> CRISCOLO Karl</t>
  </si>
  <si>
    <t> 997</t>
  </si>
  <si>
    <t> GIRERD Benoit</t>
  </si>
  <si>
    <t>15.00</t>
  </si>
  <si>
    <t> 1949</t>
  </si>
  <si>
    <t> GILLET Bernard</t>
  </si>
  <si>
    <t>20.00</t>
  </si>
  <si>
    <t> 29</t>
  </si>
  <si>
    <t> DELAPALME Raphaele</t>
  </si>
  <si>
    <t> 4</t>
  </si>
  <si>
    <t>LE GOELO</t>
  </si>
  <si>
    <t> MARTY Guillaume</t>
  </si>
  <si>
    <t> FRA 65322</t>
  </si>
  <si>
    <t>YOL</t>
  </si>
  <si>
    <t> TOPOLSKY Julius</t>
  </si>
  <si>
    <t> 5</t>
  </si>
  <si>
    <t>COPACABANA</t>
  </si>
  <si>
    <t> GOURLAOUEN Jacques</t>
  </si>
  <si>
    <t> 69</t>
  </si>
  <si>
    <t> POLLET Yannick</t>
  </si>
  <si>
    <t> F2054</t>
  </si>
  <si>
    <t> FERBUS Henri</t>
  </si>
  <si>
    <t> FRA  2722</t>
  </si>
  <si>
    <t> PELLA Alex</t>
  </si>
  <si>
    <t> FB128</t>
  </si>
  <si>
    <t>TOPO GIGIO </t>
  </si>
  <si>
    <t> GALIMBERTI Guido</t>
  </si>
  <si>
    <t>6.00</t>
  </si>
  <si>
    <t> F1493</t>
  </si>
  <si>
    <t>BELLE DE RIO II</t>
  </si>
  <si>
    <t> BOURLARD Philippe</t>
  </si>
  <si>
    <t> F5978</t>
  </si>
  <si>
    <t>BEG HIR</t>
  </si>
  <si>
    <t> LUCHETTI Louis</t>
  </si>
  <si>
    <t>14.00</t>
  </si>
  <si>
    <t> P13</t>
  </si>
  <si>
    <t> LIAUTAUD Bernard</t>
  </si>
  <si>
    <t> P14</t>
  </si>
  <si>
    <t> DUCULTY Sylvain</t>
  </si>
  <si>
    <t> H31</t>
  </si>
  <si>
    <t> VEDEL Francois</t>
  </si>
  <si>
    <t>7.00</t>
  </si>
  <si>
    <t> P5</t>
  </si>
  <si>
    <t> BAZIN Sebastien</t>
  </si>
  <si>
    <t> HM01</t>
  </si>
  <si>
    <t>ALCYON 1871</t>
  </si>
  <si>
    <t> FRILET Marc</t>
  </si>
  <si>
    <t>10.00</t>
  </si>
  <si>
    <t> F8</t>
  </si>
  <si>
    <t> LAURENT Yves</t>
  </si>
  <si>
    <t>13.00</t>
  </si>
  <si>
    <t>VOILES DE CASSIS 2023</t>
  </si>
  <si>
    <t>Classe de réf.</t>
  </si>
  <si>
    <t>4331</t>
  </si>
  <si>
    <t>MARTIN Valentin</t>
  </si>
  <si>
    <t>4,00</t>
  </si>
  <si>
    <t>2,00</t>
  </si>
  <si>
    <t>1,00</t>
  </si>
  <si>
    <t>PALYNODIE II</t>
  </si>
  <si>
    <t>3,00</t>
  </si>
  <si>
    <t>F5900</t>
  </si>
  <si>
    <t>9,00</t>
  </si>
  <si>
    <t>12,00</t>
  </si>
  <si>
    <t>5,00</t>
  </si>
  <si>
    <t>6913</t>
  </si>
  <si>
    <t>HILARIA</t>
  </si>
  <si>
    <t>THURNEYSSEN Philippe</t>
  </si>
  <si>
    <t>14,00</t>
  </si>
  <si>
    <t>19,00</t>
  </si>
  <si>
    <t>7,00</t>
  </si>
  <si>
    <t>6,00</t>
  </si>
  <si>
    <t>JONATHAN Greenwood</t>
  </si>
  <si>
    <t>8,00</t>
  </si>
  <si>
    <t>10,00</t>
  </si>
  <si>
    <t>ANGELINI Alessandra</t>
  </si>
  <si>
    <t>WILLIAM Woodward-fisher</t>
  </si>
  <si>
    <t>SPRAY Christopher</t>
  </si>
  <si>
    <t>JONES Griff Rhys</t>
  </si>
  <si>
    <t>222</t>
  </si>
  <si>
    <t>BARUNA OF 1938</t>
  </si>
  <si>
    <t>MORSE Anthony</t>
  </si>
  <si>
    <t>16,00</t>
  </si>
  <si>
    <t>THEO Danel</t>
  </si>
  <si>
    <t>23,00</t>
  </si>
  <si>
    <t>12I1</t>
  </si>
  <si>
    <t>LA SPINA</t>
  </si>
  <si>
    <t>MIKAEL Creach</t>
  </si>
  <si>
    <t>25,00</t>
  </si>
  <si>
    <t>11,00</t>
  </si>
  <si>
    <t>26,00</t>
  </si>
  <si>
    <t>F24</t>
  </si>
  <si>
    <t>KIPAWA</t>
  </si>
  <si>
    <t>KIERS Georg</t>
  </si>
  <si>
    <t>29,00</t>
  </si>
  <si>
    <t>IOR</t>
  </si>
  <si>
    <t>FRA6065F</t>
  </si>
  <si>
    <t>ARG709</t>
  </si>
  <si>
    <t>MATRERO</t>
  </si>
  <si>
    <t>PEREIRA ARAGON Raphael</t>
  </si>
  <si>
    <t>K4702</t>
  </si>
  <si>
    <t>ITA7636IT</t>
  </si>
  <si>
    <t>CARBONARO Marco</t>
  </si>
  <si>
    <t>13,00</t>
  </si>
  <si>
    <t>ESP4622</t>
  </si>
  <si>
    <t>CALIMA</t>
  </si>
  <si>
    <t>PUJOL Javier</t>
  </si>
  <si>
    <t>ITA4540</t>
  </si>
  <si>
    <t>CRIVIZZA</t>
  </si>
  <si>
    <t>ROLANDI Luigi</t>
  </si>
  <si>
    <t>4595</t>
  </si>
  <si>
    <t>17,00</t>
  </si>
  <si>
    <t>18,00</t>
  </si>
  <si>
    <t>CAG10</t>
  </si>
  <si>
    <t>VIOLA</t>
  </si>
  <si>
    <t>DESPRES Fabien</t>
  </si>
  <si>
    <t>YVES Laurent</t>
  </si>
  <si>
    <t>BARNES Andrew</t>
  </si>
  <si>
    <t>HM01</t>
  </si>
  <si>
    <t>FRILET Marc</t>
  </si>
  <si>
    <t>D43</t>
  </si>
  <si>
    <t>DAN</t>
  </si>
  <si>
    <t>ANDREA Bianchedi</t>
  </si>
  <si>
    <t>FALCON</t>
  </si>
  <si>
    <t>DE BARROS Patrick</t>
  </si>
  <si>
    <t>G15</t>
  </si>
  <si>
    <t>KLEIN Hans georg</t>
  </si>
  <si>
    <t>R41</t>
  </si>
  <si>
    <t>DIDONE Stefania</t>
  </si>
  <si>
    <t>DENNE Toby</t>
  </si>
  <si>
    <t>20,00</t>
  </si>
  <si>
    <t>1864Y</t>
  </si>
  <si>
    <t>GREYLAG</t>
  </si>
  <si>
    <t>STRESCINO Paolo</t>
  </si>
  <si>
    <t>30,00</t>
  </si>
  <si>
    <t>8507</t>
  </si>
  <si>
    <t>CHRIS Barkham</t>
  </si>
  <si>
    <t>HALLOWE EN</t>
  </si>
  <si>
    <t>INIGO Strez</t>
  </si>
  <si>
    <t>CAG1001</t>
  </si>
  <si>
    <t>15,00</t>
  </si>
  <si>
    <t>VOILES D'ANTIBES 2023</t>
  </si>
  <si>
    <t> FRA  6065</t>
  </si>
  <si>
    <t> LAFFITTE Thierry</t>
  </si>
  <si>
    <t>PALYNODIE </t>
  </si>
  <si>
    <t> FRA  5900</t>
  </si>
  <si>
    <t>WINDRUH </t>
  </si>
  <si>
    <t> RUTILY Stephane</t>
  </si>
  <si>
    <t> FRA 53094</t>
  </si>
  <si>
    <t> FRA  4277</t>
  </si>
  <si>
    <t>RATAFIA </t>
  </si>
  <si>
    <t> OLLIVIER Carl</t>
  </si>
  <si>
    <t>18.00</t>
  </si>
  <si>
    <t> FRA  1493</t>
  </si>
  <si>
    <t>BELLE DE RIO </t>
  </si>
  <si>
    <t>19.00</t>
  </si>
  <si>
    <t> 414</t>
  </si>
  <si>
    <t>DUNE </t>
  </si>
  <si>
    <t> COLL Erick</t>
  </si>
  <si>
    <t>25.00</t>
  </si>
  <si>
    <t> FRA   14</t>
  </si>
  <si>
    <t>JERICHO </t>
  </si>
  <si>
    <t> DU CHATELLIER Gael</t>
  </si>
  <si>
    <t>26.00</t>
  </si>
  <si>
    <t> FRA  5721</t>
  </si>
  <si>
    <t>KERTIOS </t>
  </si>
  <si>
    <t> BOURRIOT Franck</t>
  </si>
  <si>
    <t> DREUX Bertrand</t>
  </si>
  <si>
    <t> LE TULZO Maxime</t>
  </si>
  <si>
    <t> 7C</t>
  </si>
  <si>
    <t> REBUFAT Denis</t>
  </si>
  <si>
    <t>9.00</t>
  </si>
  <si>
    <t> DREAU Jean pierre</t>
  </si>
  <si>
    <t>ALCYON 1871 </t>
  </si>
  <si>
    <t> Q16</t>
  </si>
  <si>
    <t>FALCON </t>
  </si>
  <si>
    <t> MONTEIRO DE BARROS PATRICIO</t>
  </si>
  <si>
    <t>ELLEN </t>
  </si>
  <si>
    <t>EILEEN 1938 </t>
  </si>
  <si>
    <t>11.00</t>
  </si>
  <si>
    <t> F920</t>
  </si>
  <si>
    <t>NAGAINA </t>
  </si>
  <si>
    <t> BERTHOZ Frederic</t>
  </si>
  <si>
    <t>MARGE </t>
  </si>
  <si>
    <t> CORBASSON Didier</t>
  </si>
  <si>
    <t> FRA  1904</t>
  </si>
  <si>
    <t> FRA   10</t>
  </si>
  <si>
    <t>BRILLIG </t>
  </si>
  <si>
    <t>BRISEIS </t>
  </si>
  <si>
    <t> FRA   7</t>
  </si>
  <si>
    <t>RAN II </t>
  </si>
  <si>
    <t> RYAN Gregory</t>
  </si>
  <si>
    <t>Voiles du Vieux Port 2023</t>
  </si>
  <si>
    <t>BOCCARD Patrick</t>
  </si>
  <si>
    <t>17.00</t>
  </si>
  <si>
    <t>GALIMBERTI Guido</t>
  </si>
  <si>
    <t>FRA6065FR</t>
  </si>
  <si>
    <t>FRA4277</t>
  </si>
  <si>
    <t>GARAU Fabrice</t>
  </si>
  <si>
    <t>28.00</t>
  </si>
  <si>
    <t>F1493</t>
  </si>
  <si>
    <t>BOURLARD Philippe</t>
  </si>
  <si>
    <t>29.00</t>
  </si>
  <si>
    <t>S317</t>
  </si>
  <si>
    <t>SARA MORAEA</t>
  </si>
  <si>
    <t>32.00</t>
  </si>
  <si>
    <t>PEAN Lionel (FRATC26)</t>
  </si>
  <si>
    <t>37.00</t>
  </si>
  <si>
    <t>414</t>
  </si>
  <si>
    <t>40.00</t>
  </si>
  <si>
    <t>VITOUX Jean jacques</t>
  </si>
  <si>
    <t>43.00</t>
  </si>
  <si>
    <t>BAZIN Sebastien (FRAGL74)</t>
  </si>
  <si>
    <t>H31</t>
  </si>
  <si>
    <t>FLOTARD Francois (FRAPF15)</t>
  </si>
  <si>
    <t>LAURENT Yves (FRAAV35)</t>
  </si>
  <si>
    <t>ANTHONY Morse</t>
  </si>
  <si>
    <t>POULLAIN Olivier</t>
  </si>
  <si>
    <t>MORSE ANTHONY</t>
  </si>
  <si>
    <t>BOREL William (FRAWB1)</t>
  </si>
  <si>
    <t>F16</t>
  </si>
  <si>
    <t>COULET Jean pierre</t>
  </si>
  <si>
    <t>30.00</t>
  </si>
  <si>
    <t>C32</t>
  </si>
  <si>
    <t>35.00</t>
  </si>
  <si>
    <t>NAGAÏNA</t>
  </si>
  <si>
    <t>BERTHOZ Frederic</t>
  </si>
  <si>
    <t>38.00</t>
  </si>
  <si>
    <t>39.00</t>
  </si>
  <si>
    <t>CAG1002</t>
  </si>
  <si>
    <t>GILLET Bernard</t>
  </si>
  <si>
    <t>41.00</t>
  </si>
  <si>
    <t>1943</t>
  </si>
  <si>
    <t>MAUFRAS DU CHATELLIE Jean</t>
  </si>
  <si>
    <t>42.00</t>
  </si>
  <si>
    <t>IONA</t>
  </si>
  <si>
    <t>LEROY Charles henri</t>
  </si>
  <si>
    <t>52.00</t>
  </si>
  <si>
    <t>18</t>
  </si>
  <si>
    <t>CAG1003</t>
  </si>
  <si>
    <t>DE CLERCQ Luc (FRACU1)</t>
  </si>
  <si>
    <t>56.00</t>
  </si>
  <si>
    <t>LE BOULAY Eleonore (FRASD17)</t>
  </si>
  <si>
    <t>57.00</t>
  </si>
  <si>
    <t>DELAPALME Raphaele</t>
  </si>
  <si>
    <t>62.00</t>
  </si>
  <si>
    <t>66.00</t>
  </si>
  <si>
    <t>Porquerolle's Classic 2023</t>
  </si>
  <si>
    <t>TROPHEE BAILLI DE SUFFREN 2023</t>
  </si>
  <si>
    <t> FRA 4496 </t>
  </si>
  <si>
    <t> EUGENIA V </t>
  </si>
  <si>
    <t> GARNIER BAPTISTE </t>
  </si>
  <si>
    <t>T</t>
  </si>
  <si>
    <t> FRA 69 </t>
  </si>
  <si>
    <t> LYS </t>
  </si>
  <si>
    <t> MONNET PHILIPPE </t>
  </si>
  <si>
    <t> US 83 </t>
  </si>
  <si>
    <t> HERMITAGE </t>
  </si>
  <si>
    <t> LAMIT OLIVIER </t>
  </si>
  <si>
    <t> FRA 25887 </t>
  </si>
  <si>
    <t> VELA </t>
  </si>
  <si>
    <t> COLLARD PATRICK </t>
  </si>
  <si>
    <t> SAHARET OF TYRE </t>
  </si>
  <si>
    <t> DE CLERCQ LUC </t>
  </si>
  <si>
    <t> CAG 2 </t>
  </si>
  <si>
    <t> ARAMIS </t>
  </si>
  <si>
    <t> WELTER CHRISTIAN </t>
  </si>
  <si>
    <t>14 </t>
  </si>
  <si>
    <t> FRA 5978 </t>
  </si>
  <si>
    <t> BEG HIR </t>
  </si>
  <si>
    <t> VITOUX JEAN JACQUES </t>
  </si>
  <si>
    <t>16 </t>
  </si>
  <si>
    <t>EUGENIA V </t>
  </si>
  <si>
    <t>HERMITAGE </t>
  </si>
  <si>
    <t>VELA </t>
  </si>
  <si>
    <t>SAHARET OF TYRE </t>
  </si>
  <si>
    <t>ARAMIS </t>
  </si>
  <si>
    <t>BEG HIR </t>
  </si>
  <si>
    <t>GARNIER BAPTISTE </t>
  </si>
  <si>
    <t>MONNET PHILIPPE </t>
  </si>
  <si>
    <t>LAMIT OLIVIER </t>
  </si>
  <si>
    <t>COLLARD PATRICK </t>
  </si>
  <si>
    <t>DE CLERCQ LUC </t>
  </si>
  <si>
    <t>WELTER CHRISTIAN </t>
  </si>
  <si>
    <t>VITOUX JEAN JACQUES </t>
  </si>
  <si>
    <t>RESULTATS TROPHEE DU BAILLI DE SUFFREN 2023</t>
  </si>
  <si>
    <t>Voiles du Vieux Port</t>
  </si>
  <si>
    <t>URUTTI Florence LAFFITTE Thierry</t>
  </si>
  <si>
    <t>BB</t>
  </si>
  <si>
    <t>BIG BOATS</t>
  </si>
  <si>
    <t>EPOQUE AURIQUE</t>
  </si>
  <si>
    <t>EPOQUE MARCONI</t>
  </si>
  <si>
    <t>CLASSIC IOR</t>
  </si>
  <si>
    <t>CLASSEMENT TROPHEE AFYT MI-2023</t>
  </si>
  <si>
    <t>13 classés</t>
  </si>
  <si>
    <t>Classements par catégories de référence</t>
  </si>
  <si>
    <t>B/P</t>
  </si>
  <si>
    <t>TCF</t>
  </si>
  <si>
    <t>Tr</t>
  </si>
  <si>
    <t>Tc</t>
  </si>
  <si>
    <t>1 </t>
  </si>
  <si>
    <t> R 41 </t>
  </si>
  <si>
    <t> FIFI </t>
  </si>
  <si>
    <t> DIDONE Stefania </t>
  </si>
  <si>
    <t>EP</t>
  </si>
  <si>
    <t>10 </t>
  </si>
  <si>
    <t>2 </t>
  </si>
  <si>
    <t> FRA 16 </t>
  </si>
  <si>
    <t> ELLEN </t>
  </si>
  <si>
    <t> AVAZERI MARC </t>
  </si>
  <si>
    <t>3 </t>
  </si>
  <si>
    <t> 043 </t>
  </si>
  <si>
    <t> GRANDE ZOT </t>
  </si>
  <si>
    <t> FOURCAUT JEAN CLAUDE </t>
  </si>
  <si>
    <t> GBR 60 </t>
  </si>
  <si>
    <t>18 </t>
  </si>
  <si>
    <t> NED 1 </t>
  </si>
  <si>
    <t> SIR ROBERT BADEN POWELL </t>
  </si>
  <si>
    <t> BÖRNER Karsten </t>
  </si>
  <si>
    <t>26 </t>
  </si>
  <si>
    <t> IRL 1 </t>
  </si>
  <si>
    <t> DIONE </t>
  </si>
  <si>
    <t> VEST DIDIER </t>
  </si>
  <si>
    <t> AUS </t>
  </si>
  <si>
    <t> PACHA </t>
  </si>
  <si>
    <t> SEARGENT Michael </t>
  </si>
  <si>
    <t> FRA 4721 </t>
  </si>
  <si>
    <t> IZENAH III </t>
  </si>
  <si>
    <t> RIGHEZZA JACQUES </t>
  </si>
  <si>
    <t>15 </t>
  </si>
  <si>
    <t> 9168 </t>
  </si>
  <si>
    <t> SPIPPOLA </t>
  </si>
  <si>
    <t> LUNA Giusepe </t>
  </si>
  <si>
    <t>20 </t>
  </si>
  <si>
    <t>Overall 2023</t>
  </si>
  <si>
    <t>Corsica Classic 2023</t>
  </si>
  <si>
    <t>Rk.</t>
  </si>
  <si>
    <t>Sail
Number</t>
  </si>
  <si>
    <t>Boat Name</t>
  </si>
  <si>
    <t>Name</t>
  </si>
  <si>
    <t>Boat
Type</t>
  </si>
  <si>
    <t>TCFxC</t>
  </si>
  <si>
    <t>TR1</t>
  </si>
  <si>
    <t>TC1</t>
  </si>
  <si>
    <t>Pl.1</t>
  </si>
  <si>
    <t>TR2</t>
  </si>
  <si>
    <t>TC2</t>
  </si>
  <si>
    <t>Pl.2</t>
  </si>
  <si>
    <t>TR3</t>
  </si>
  <si>
    <t>TC3</t>
  </si>
  <si>
    <t>Pl.3</t>
  </si>
  <si>
    <t>TR4</t>
  </si>
  <si>
    <t>TC4</t>
  </si>
  <si>
    <t>Pl.4</t>
  </si>
  <si>
    <t>Total
Pts.</t>
  </si>
  <si>
    <t>Net
Pts.</t>
  </si>
  <si>
    <t>Daniel PEREIRA</t>
  </si>
  <si>
    <t>1.017</t>
  </si>
  <si>
    <t>1:33:40</t>
  </si>
  <si>
    <t>1:35:16</t>
  </si>
  <si>
    <t>1:53:14</t>
  </si>
  <si>
    <t>1:55:09</t>
  </si>
  <si>
    <t>2:17:07</t>
  </si>
  <si>
    <t>2:19:27</t>
  </si>
  <si>
    <t>1:27:40</t>
  </si>
  <si>
    <t>1:29:09</t>
  </si>
  <si>
    <t>Gery ATKINS</t>
  </si>
  <si>
    <t>1.0204</t>
  </si>
  <si>
    <t>1:34:01</t>
  </si>
  <si>
    <t>1:35:56</t>
  </si>
  <si>
    <t>2:02:59</t>
  </si>
  <si>
    <t>2:05:30</t>
  </si>
  <si>
    <t>2:19:32</t>
  </si>
  <si>
    <t>2:22:23</t>
  </si>
  <si>
    <t>1:34:53</t>
  </si>
  <si>
    <t>1:36:49</t>
  </si>
  <si>
    <t>D1</t>
  </si>
  <si>
    <t>MARISKA</t>
  </si>
  <si>
    <t>Dan POLJSAK</t>
  </si>
  <si>
    <t>1.0405</t>
  </si>
  <si>
    <t>1:38:13</t>
  </si>
  <si>
    <t>1:42:12</t>
  </si>
  <si>
    <t>2:05:15</t>
  </si>
  <si>
    <t>2:10:19</t>
  </si>
  <si>
    <t>2:18:51</t>
  </si>
  <si>
    <t>2:24:28</t>
  </si>
  <si>
    <t>1:25:05</t>
  </si>
  <si>
    <t>1:28:32</t>
  </si>
  <si>
    <t>Inigo STREZ</t>
  </si>
  <si>
    <t>1.0285</t>
  </si>
  <si>
    <t>1:39:28</t>
  </si>
  <si>
    <t>1:42:18</t>
  </si>
  <si>
    <t>2:16:08</t>
  </si>
  <si>
    <t>2:20:01</t>
  </si>
  <si>
    <t>2:28:05</t>
  </si>
  <si>
    <t>2:32:18</t>
  </si>
  <si>
    <t>1:37:18</t>
  </si>
  <si>
    <t>1:40:04</t>
  </si>
  <si>
    <t>Peter SIMMONDS</t>
  </si>
  <si>
    <t>1.0445</t>
  </si>
  <si>
    <t>1:37:50</t>
  </si>
  <si>
    <t>1:42:11</t>
  </si>
  <si>
    <t>2:21:25</t>
  </si>
  <si>
    <t>2:27:43</t>
  </si>
  <si>
    <t>2:33:51</t>
  </si>
  <si>
    <t>2:40:42</t>
  </si>
  <si>
    <t>1:53:48</t>
  </si>
  <si>
    <t>1:58:52</t>
  </si>
  <si>
    <t>B2</t>
  </si>
  <si>
    <t>Steve Mc LAREN</t>
  </si>
  <si>
    <t>1.304</t>
  </si>
  <si>
    <t/>
  </si>
  <si>
    <t>1:50:26</t>
  </si>
  <si>
    <t>2:24:00</t>
  </si>
  <si>
    <t>2:17:08</t>
  </si>
  <si>
    <t>2:58:49</t>
  </si>
  <si>
    <t>1:43:51</t>
  </si>
  <si>
    <t>2:15:25</t>
  </si>
  <si>
    <t>25</t>
  </si>
  <si>
    <t>Sebastiano MARULLI</t>
  </si>
  <si>
    <t>0.9086</t>
  </si>
  <si>
    <t>2:07:57</t>
  </si>
  <si>
    <t>1:56:15</t>
  </si>
  <si>
    <t>3:18:05</t>
  </si>
  <si>
    <t>2:59:59</t>
  </si>
  <si>
    <t>28</t>
  </si>
  <si>
    <t>Thierry LAFFITTE</t>
  </si>
  <si>
    <t>0.9727</t>
  </si>
  <si>
    <t>1:46:31</t>
  </si>
  <si>
    <t>1:43:37</t>
  </si>
  <si>
    <t>2:19:25</t>
  </si>
  <si>
    <t>2:15:37</t>
  </si>
  <si>
    <t>2:32:49</t>
  </si>
  <si>
    <t>2:28:39</t>
  </si>
  <si>
    <t>1:41:50</t>
  </si>
  <si>
    <t>1:39:03</t>
  </si>
  <si>
    <t>Michele FROVA</t>
  </si>
  <si>
    <t>0.9263</t>
  </si>
  <si>
    <t>1:55:28</t>
  </si>
  <si>
    <t>1:46:57</t>
  </si>
  <si>
    <t>2:24:45</t>
  </si>
  <si>
    <t>2:14:05</t>
  </si>
  <si>
    <t>2:41:38</t>
  </si>
  <si>
    <t>2:29:43</t>
  </si>
  <si>
    <t>1:59:37</t>
  </si>
  <si>
    <t>1:50:48</t>
  </si>
  <si>
    <t>Bart WEDUWER</t>
  </si>
  <si>
    <t>1.0968</t>
  </si>
  <si>
    <t>1:35:04</t>
  </si>
  <si>
    <t>1:44:16</t>
  </si>
  <si>
    <t>2:03:42</t>
  </si>
  <si>
    <t>2:15:40</t>
  </si>
  <si>
    <t>2:23:40</t>
  </si>
  <si>
    <t>2:37:34</t>
  </si>
  <si>
    <t>1:31:14</t>
  </si>
  <si>
    <t>Massimiliano FERRUZZI</t>
  </si>
  <si>
    <t>1.1967</t>
  </si>
  <si>
    <t>1:29:14</t>
  </si>
  <si>
    <t>1:46:47</t>
  </si>
  <si>
    <t>1:54:21</t>
  </si>
  <si>
    <t>2:16:51</t>
  </si>
  <si>
    <t>2:19:50</t>
  </si>
  <si>
    <t>2:47:20</t>
  </si>
  <si>
    <t>1:12:45</t>
  </si>
  <si>
    <t>1:27:04</t>
  </si>
  <si>
    <t>Marco Maria CARBONARO</t>
  </si>
  <si>
    <t>0.9433</t>
  </si>
  <si>
    <t>1:56:02</t>
  </si>
  <si>
    <t>1:49:27</t>
  </si>
  <si>
    <t>2:28:32</t>
  </si>
  <si>
    <t>2:20:07</t>
  </si>
  <si>
    <t>2:45:22</t>
  </si>
  <si>
    <t>2:35:59</t>
  </si>
  <si>
    <t>2:09:12</t>
  </si>
  <si>
    <t>2:01:52</t>
  </si>
  <si>
    <t>97</t>
  </si>
  <si>
    <t>PACHA</t>
  </si>
  <si>
    <t>Mike SEARGENT</t>
  </si>
  <si>
    <t>1.0707</t>
  </si>
  <si>
    <t>1:58:36</t>
  </si>
  <si>
    <t>2:06:59</t>
  </si>
  <si>
    <t>2:28:09</t>
  </si>
  <si>
    <t>2:38:37</t>
  </si>
  <si>
    <t>2:50:06</t>
  </si>
  <si>
    <t>3:02:08</t>
  </si>
  <si>
    <t>2:28:22</t>
  </si>
  <si>
    <t>2:38:51</t>
  </si>
  <si>
    <t>24</t>
  </si>
  <si>
    <t>ARGOS</t>
  </si>
  <si>
    <t>Barbara TRILLING</t>
  </si>
  <si>
    <t>0.8913</t>
  </si>
  <si>
    <t>1:49:05</t>
  </si>
  <si>
    <t>1:37:14</t>
  </si>
  <si>
    <t>2:25:57</t>
  </si>
  <si>
    <t>2:10:05</t>
  </si>
  <si>
    <t>2:36:44</t>
  </si>
  <si>
    <t>2:19:42</t>
  </si>
  <si>
    <t>1:56:03</t>
  </si>
  <si>
    <t>1:43:26</t>
  </si>
  <si>
    <t>F4429</t>
  </si>
  <si>
    <t>Bruno RICCIARDI</t>
  </si>
  <si>
    <t>0.862</t>
  </si>
  <si>
    <t>1:57:56</t>
  </si>
  <si>
    <t>1:41:40</t>
  </si>
  <si>
    <t>2:22:50</t>
  </si>
  <si>
    <t>2:03:07</t>
  </si>
  <si>
    <t>2:52:15</t>
  </si>
  <si>
    <t>2:28:29</t>
  </si>
  <si>
    <t>2:09:03</t>
  </si>
  <si>
    <t>1:51:14</t>
  </si>
  <si>
    <t>Luigi ROLANDI</t>
  </si>
  <si>
    <t>0.856</t>
  </si>
  <si>
    <t>2:11:34</t>
  </si>
  <si>
    <t>1:52:37</t>
  </si>
  <si>
    <t>2:29:11</t>
  </si>
  <si>
    <t>2:07:42</t>
  </si>
  <si>
    <t>2:49:26</t>
  </si>
  <si>
    <t>2:25:02</t>
  </si>
  <si>
    <t>2:14:31</t>
  </si>
  <si>
    <t>Cabai DARIA</t>
  </si>
  <si>
    <t>0.984</t>
  </si>
  <si>
    <t>1:46:35</t>
  </si>
  <si>
    <t>1:44:53</t>
  </si>
  <si>
    <t>2:13:43</t>
  </si>
  <si>
    <t>2:11:35</t>
  </si>
  <si>
    <t>2:38:29</t>
  </si>
  <si>
    <t>2:35:57</t>
  </si>
  <si>
    <t>1:39:02</t>
  </si>
  <si>
    <t>1:37:27</t>
  </si>
  <si>
    <t>ONFALE</t>
  </si>
  <si>
    <t>Pietro DIAMANTI</t>
  </si>
  <si>
    <t>0.9491</t>
  </si>
  <si>
    <t>1:55:05</t>
  </si>
  <si>
    <t>1:49:14</t>
  </si>
  <si>
    <t>2:24:29</t>
  </si>
  <si>
    <t>2:39:03</t>
  </si>
  <si>
    <t>2:30:57</t>
  </si>
  <si>
    <t>1:40:52</t>
  </si>
  <si>
    <t>1:35:44</t>
  </si>
  <si>
    <t>Kathleen MOORE</t>
  </si>
  <si>
    <t>0.8762</t>
  </si>
  <si>
    <t>2:00:43</t>
  </si>
  <si>
    <t>1:45:46</t>
  </si>
  <si>
    <t>2:36:38</t>
  </si>
  <si>
    <t>2:17:15</t>
  </si>
  <si>
    <t>2:48:41</t>
  </si>
  <si>
    <t>2:27:48</t>
  </si>
  <si>
    <t>2:27:59</t>
  </si>
  <si>
    <t>2:09:40</t>
  </si>
  <si>
    <t>Henri FERBUS</t>
  </si>
  <si>
    <t>0.9065</t>
  </si>
  <si>
    <t>1:59:42</t>
  </si>
  <si>
    <t>1:48:30</t>
  </si>
  <si>
    <t>2:31:25</t>
  </si>
  <si>
    <t>2:17:16</t>
  </si>
  <si>
    <t>2:49:56</t>
  </si>
  <si>
    <t>2:34:03</t>
  </si>
  <si>
    <t>2:00:47</t>
  </si>
  <si>
    <t>1:49:29</t>
  </si>
  <si>
    <t>26</t>
  </si>
  <si>
    <t>Baptiste GARNIER</t>
  </si>
  <si>
    <t>0.9903</t>
  </si>
  <si>
    <t>1:44:45</t>
  </si>
  <si>
    <t>1:43:44</t>
  </si>
  <si>
    <t>2:16:12</t>
  </si>
  <si>
    <t>2:14:53</t>
  </si>
  <si>
    <t>2:57:26</t>
  </si>
  <si>
    <t>2:55:43</t>
  </si>
  <si>
    <t>2:32:32</t>
  </si>
  <si>
    <t>2:31:03</t>
  </si>
  <si>
    <t>30</t>
  </si>
  <si>
    <t>Juergen ROESCH</t>
  </si>
  <si>
    <t>0.8877</t>
  </si>
  <si>
    <t>2:05:20</t>
  </si>
  <si>
    <t>1:51:16</t>
  </si>
  <si>
    <t>2:35:55</t>
  </si>
  <si>
    <t>2:18:24</t>
  </si>
  <si>
    <t>2:46:23</t>
  </si>
  <si>
    <t>2:27:42</t>
  </si>
  <si>
    <t>2:19:20</t>
  </si>
  <si>
    <t>2:03:41</t>
  </si>
  <si>
    <t>G177</t>
  </si>
  <si>
    <t>SUZANNE</t>
  </si>
  <si>
    <t>J Claudius CALLSEN</t>
  </si>
  <si>
    <t>0.8663</t>
  </si>
  <si>
    <t>2:07:01</t>
  </si>
  <si>
    <t>1:50:02</t>
  </si>
  <si>
    <t>2:52:37</t>
  </si>
  <si>
    <t>2:29:32</t>
  </si>
  <si>
    <t>2:55:20</t>
  </si>
  <si>
    <t>2:31:53</t>
  </si>
  <si>
    <t>2:38:23</t>
  </si>
  <si>
    <t>2:17:12</t>
  </si>
  <si>
    <t>34</t>
  </si>
  <si>
    <t>A3MON</t>
  </si>
  <si>
    <t>ARGYNNE 3</t>
  </si>
  <si>
    <t>Manon Anais TONDU</t>
  </si>
  <si>
    <t>0.8605</t>
  </si>
  <si>
    <t>2:15:24</t>
  </si>
  <si>
    <t>1:56:31</t>
  </si>
  <si>
    <t>3:16:51</t>
  </si>
  <si>
    <t>2:49:23</t>
  </si>
  <si>
    <t>3:17:20</t>
  </si>
  <si>
    <t>2:49:48</t>
  </si>
  <si>
    <t>2:44:19</t>
  </si>
  <si>
    <t>2:21:24</t>
  </si>
  <si>
    <t>42</t>
  </si>
  <si>
    <t>31</t>
  </si>
  <si>
    <t>DRAGONERA</t>
  </si>
  <si>
    <t>Fausto BUGLIANI</t>
  </si>
  <si>
    <t>0.9465</t>
  </si>
  <si>
    <t>Aladin MONTEL</t>
  </si>
  <si>
    <t>1.0004</t>
  </si>
  <si>
    <t>1:32:30</t>
  </si>
  <si>
    <t>1:32:32</t>
  </si>
  <si>
    <t>2:17:28</t>
  </si>
  <si>
    <t>2:17:31</t>
  </si>
  <si>
    <t>1:59:19</t>
  </si>
  <si>
    <t>1:59:22</t>
  </si>
  <si>
    <t>Sylvain DUCULTY</t>
  </si>
  <si>
    <t>0.9528</t>
  </si>
  <si>
    <t>1:41:22</t>
  </si>
  <si>
    <t>1:36:35</t>
  </si>
  <si>
    <t>2:34:29</t>
  </si>
  <si>
    <t>2:27:12</t>
  </si>
  <si>
    <t>2:15:23</t>
  </si>
  <si>
    <t>2:09:00</t>
  </si>
  <si>
    <t>1:33:53</t>
  </si>
  <si>
    <t>1:29:27</t>
  </si>
  <si>
    <t>Sébastien BAZIN</t>
  </si>
  <si>
    <t>1:45:35</t>
  </si>
  <si>
    <t>1:40:36</t>
  </si>
  <si>
    <t>2:42:01</t>
  </si>
  <si>
    <t>2:34:22</t>
  </si>
  <si>
    <t>2:13:38</t>
  </si>
  <si>
    <t>2:07:20</t>
  </si>
  <si>
    <t>1:29:15</t>
  </si>
  <si>
    <t>Jonathan GREENWOOD</t>
  </si>
  <si>
    <t>0.9464</t>
  </si>
  <si>
    <t>1:42:27</t>
  </si>
  <si>
    <t>1:36:58</t>
  </si>
  <si>
    <t>2:32:30</t>
  </si>
  <si>
    <t>2:24:20</t>
  </si>
  <si>
    <t>2:17:50</t>
  </si>
  <si>
    <t>2:10:27</t>
  </si>
  <si>
    <t>1:38:28</t>
  </si>
  <si>
    <t>1:33:11</t>
  </si>
  <si>
    <t>Matteo TACCONI</t>
  </si>
  <si>
    <t>0.8667</t>
  </si>
  <si>
    <t>1:55:51</t>
  </si>
  <si>
    <t>1:40:24</t>
  </si>
  <si>
    <t>2:56:39</t>
  </si>
  <si>
    <t>2:33:06</t>
  </si>
  <si>
    <t>2:23:55</t>
  </si>
  <si>
    <t>2:04:44</t>
  </si>
  <si>
    <t>1:57:20</t>
  </si>
  <si>
    <t>1:41:42</t>
  </si>
  <si>
    <t>NA</t>
  </si>
  <si>
    <t>Fabien DESPRES</t>
  </si>
  <si>
    <t>0.8091</t>
  </si>
  <si>
    <t>2:01:13</t>
  </si>
  <si>
    <t>1:38:05</t>
  </si>
  <si>
    <t>3:02:58</t>
  </si>
  <si>
    <t>2:28:02</t>
  </si>
  <si>
    <t>2:46:24</t>
  </si>
  <si>
    <t>2:14:38</t>
  </si>
  <si>
    <t>2:03:58</t>
  </si>
  <si>
    <t>1:40:18</t>
  </si>
  <si>
    <t>Bernard LIAUTAUD</t>
  </si>
  <si>
    <t>1:40:46</t>
  </si>
  <si>
    <t>2:40:40</t>
  </si>
  <si>
    <t>2:33:05</t>
  </si>
  <si>
    <t>2:18:26</t>
  </si>
  <si>
    <t>2:11:54</t>
  </si>
  <si>
    <t>1:36:13</t>
  </si>
  <si>
    <t>1:31:41</t>
  </si>
  <si>
    <t>GER 9</t>
  </si>
  <si>
    <t>Joakim LINDGREN</t>
  </si>
  <si>
    <t>0.9137</t>
  </si>
  <si>
    <t>2:36:21</t>
  </si>
  <si>
    <t>2:22:51</t>
  </si>
  <si>
    <t>2:56:27</t>
  </si>
  <si>
    <t>2:41:13</t>
  </si>
  <si>
    <t>Veronique</t>
  </si>
  <si>
    <t>0.8719</t>
  </si>
  <si>
    <t>40</t>
  </si>
  <si>
    <t>Juan Carlos EGUIAGARAY</t>
  </si>
  <si>
    <t>0.8162</t>
  </si>
  <si>
    <t>1:54:08</t>
  </si>
  <si>
    <t>1:33:09</t>
  </si>
  <si>
    <t>2:57:22</t>
  </si>
  <si>
    <t>2:24:46</t>
  </si>
  <si>
    <t>2:57:20</t>
  </si>
  <si>
    <t>2:24:44</t>
  </si>
  <si>
    <t>2:08:23</t>
  </si>
  <si>
    <t>1:44:47</t>
  </si>
  <si>
    <t>K1898</t>
  </si>
  <si>
    <t>Sir Richard MATTHEWS</t>
  </si>
  <si>
    <t>0.8136</t>
  </si>
  <si>
    <t>1:55:03</t>
  </si>
  <si>
    <t>1:33:36</t>
  </si>
  <si>
    <t>2:52:00</t>
  </si>
  <si>
    <t>2:19:56</t>
  </si>
  <si>
    <t>2:46:44</t>
  </si>
  <si>
    <t>2:15:39</t>
  </si>
  <si>
    <t>2:14:34</t>
  </si>
  <si>
    <t>Harold CUDMORE</t>
  </si>
  <si>
    <t>0.7218</t>
  </si>
  <si>
    <t>2:17:38</t>
  </si>
  <si>
    <t>1:39:21</t>
  </si>
  <si>
    <t>3:13:04</t>
  </si>
  <si>
    <t>2:19:21</t>
  </si>
  <si>
    <t>3:07:39</t>
  </si>
  <si>
    <t>2:15:27</t>
  </si>
  <si>
    <t>M FLOTARD</t>
  </si>
  <si>
    <t>0.8158</t>
  </si>
  <si>
    <t>2:21:53</t>
  </si>
  <si>
    <t>1:55:45</t>
  </si>
  <si>
    <t>3:38:59</t>
  </si>
  <si>
    <t>2:58:39</t>
  </si>
  <si>
    <t>2:39:13</t>
  </si>
  <si>
    <t>2:09:53</t>
  </si>
  <si>
    <t>Yves LAURENT</t>
  </si>
  <si>
    <t>0.8184</t>
  </si>
  <si>
    <t>2:19:34</t>
  </si>
  <si>
    <t>1:54:13</t>
  </si>
  <si>
    <t>3:50:59</t>
  </si>
  <si>
    <t>3:09:02</t>
  </si>
  <si>
    <t>2:57:33</t>
  </si>
  <si>
    <t>2:25:18</t>
  </si>
  <si>
    <t>2:54:29</t>
  </si>
  <si>
    <t>2:22:48</t>
  </si>
  <si>
    <t>Alain BEAUME</t>
  </si>
  <si>
    <t>0.7416</t>
  </si>
  <si>
    <t>2:51:32</t>
  </si>
  <si>
    <t>2:07:13</t>
  </si>
  <si>
    <t>3:37:46</t>
  </si>
  <si>
    <t>2:41:30</t>
  </si>
  <si>
    <t>2:54:46</t>
  </si>
  <si>
    <t>2:09:36</t>
  </si>
  <si>
    <t>US 74</t>
  </si>
  <si>
    <t>CHABATO</t>
  </si>
  <si>
    <t>Roger QUENET</t>
  </si>
  <si>
    <t>0.8266</t>
  </si>
  <si>
    <t>Patrick MONTEIRO de BARROS</t>
  </si>
  <si>
    <t>0.948</t>
  </si>
  <si>
    <t>1:41:25</t>
  </si>
  <si>
    <t>1:36:09</t>
  </si>
  <si>
    <t>2:03:15</t>
  </si>
  <si>
    <t>1:56:50</t>
  </si>
  <si>
    <t>2:14:13</t>
  </si>
  <si>
    <t>2:07:14</t>
  </si>
  <si>
    <t>1:39:22</t>
  </si>
  <si>
    <t>1:34:12</t>
  </si>
  <si>
    <t>Tarquin PLACE</t>
  </si>
  <si>
    <t>0.9362</t>
  </si>
  <si>
    <t>2:08:00</t>
  </si>
  <si>
    <t>1:59:50</t>
  </si>
  <si>
    <t>2:24:48</t>
  </si>
  <si>
    <t>2:15:34</t>
  </si>
  <si>
    <t>2:00:41</t>
  </si>
  <si>
    <t>1:52:59</t>
  </si>
  <si>
    <t>16.5</t>
  </si>
  <si>
    <t>10.5</t>
  </si>
  <si>
    <t>VARUNA OF 1939</t>
  </si>
  <si>
    <t>Joe KNOWLES</t>
  </si>
  <si>
    <t>0.9789</t>
  </si>
  <si>
    <t>1:45:17</t>
  </si>
  <si>
    <t>1:43:04</t>
  </si>
  <si>
    <t>2:05:13</t>
  </si>
  <si>
    <t>2:02:34</t>
  </si>
  <si>
    <t>2:15:03</t>
  </si>
  <si>
    <t>2:12:12</t>
  </si>
  <si>
    <t>1:42:32</t>
  </si>
  <si>
    <t>Michael SPARKS</t>
  </si>
  <si>
    <t>0.9155</t>
  </si>
  <si>
    <t>1:50:22</t>
  </si>
  <si>
    <t>1:41:02</t>
  </si>
  <si>
    <t>2:22:22</t>
  </si>
  <si>
    <t>2:10:20</t>
  </si>
  <si>
    <t>2:27:27</t>
  </si>
  <si>
    <t>2:14:59</t>
  </si>
  <si>
    <t>2:02:53</t>
  </si>
  <si>
    <t>1:52:30</t>
  </si>
  <si>
    <t>23</t>
  </si>
  <si>
    <t>Tony MORSE</t>
  </si>
  <si>
    <t>1.0573</t>
  </si>
  <si>
    <t>1:36:38</t>
  </si>
  <si>
    <t>1:42:10</t>
  </si>
  <si>
    <t>1:54:16</t>
  </si>
  <si>
    <t>2:00:49</t>
  </si>
  <si>
    <t>2:23:24</t>
  </si>
  <si>
    <t>2:31:37</t>
  </si>
  <si>
    <t>1:41:45</t>
  </si>
  <si>
    <t>1:47:35</t>
  </si>
  <si>
    <t>U141</t>
  </si>
  <si>
    <t>FJORD III</t>
  </si>
  <si>
    <t>W Scott PERRY</t>
  </si>
  <si>
    <t>0.9031</t>
  </si>
  <si>
    <t>1:48:23</t>
  </si>
  <si>
    <t>1:37:53</t>
  </si>
  <si>
    <t>2:15:11</t>
  </si>
  <si>
    <t>2:02:05</t>
  </si>
  <si>
    <t>2:31:49</t>
  </si>
  <si>
    <t>2:17:06</t>
  </si>
  <si>
    <t>2:04:36</t>
  </si>
  <si>
    <t>1:52:32</t>
  </si>
  <si>
    <t>Marc MARCIANO</t>
  </si>
  <si>
    <t>0.9238</t>
  </si>
  <si>
    <t>1:44:56</t>
  </si>
  <si>
    <t>1:36:56</t>
  </si>
  <si>
    <t>2:05:00</t>
  </si>
  <si>
    <t>2:29:36</t>
  </si>
  <si>
    <t>2:18:12</t>
  </si>
  <si>
    <t>2:04:15</t>
  </si>
  <si>
    <t>1:54:47</t>
  </si>
  <si>
    <t>33</t>
  </si>
  <si>
    <t>A10</t>
  </si>
  <si>
    <t>RECLUTA</t>
  </si>
  <si>
    <t>German FRERS</t>
  </si>
  <si>
    <t>1.0256</t>
  </si>
  <si>
    <t>1:38:30</t>
  </si>
  <si>
    <t>1:41:01</t>
  </si>
  <si>
    <t>1:58:42</t>
  </si>
  <si>
    <t>2:01:44</t>
  </si>
  <si>
    <t>2:21:02</t>
  </si>
  <si>
    <t>2:24:39</t>
  </si>
  <si>
    <t>1:53:02</t>
  </si>
  <si>
    <t>1:55:56</t>
  </si>
  <si>
    <t>Loïc MELLIAND</t>
  </si>
  <si>
    <t>0.9733</t>
  </si>
  <si>
    <t>1:45:08</t>
  </si>
  <si>
    <t>1:42:20</t>
  </si>
  <si>
    <t>2:14:21</t>
  </si>
  <si>
    <t>2:10:46</t>
  </si>
  <si>
    <t>2:23:34</t>
  </si>
  <si>
    <t>2:19:44</t>
  </si>
  <si>
    <t>1:59:03</t>
  </si>
  <si>
    <t>1:55:52</t>
  </si>
  <si>
    <t>32</t>
  </si>
  <si>
    <t>Alexis BORDESSOULE</t>
  </si>
  <si>
    <t>0.9393</t>
  </si>
  <si>
    <t>1:44:11</t>
  </si>
  <si>
    <t>1:37:52</t>
  </si>
  <si>
    <t>2:23:04</t>
  </si>
  <si>
    <t>2:14:23</t>
  </si>
  <si>
    <t>2:39:40</t>
  </si>
  <si>
    <t>2:29:58</t>
  </si>
  <si>
    <t>2:14:36</t>
  </si>
  <si>
    <t>2:06:26</t>
  </si>
  <si>
    <t>38</t>
  </si>
  <si>
    <t>Charlotte FRANQUET</t>
  </si>
  <si>
    <t>0.9674</t>
  </si>
  <si>
    <t>1:49:21</t>
  </si>
  <si>
    <t>1:45:47</t>
  </si>
  <si>
    <t>2:10:21</t>
  </si>
  <si>
    <t>2:06:06</t>
  </si>
  <si>
    <t>2:25:10</t>
  </si>
  <si>
    <t>2:20:26</t>
  </si>
  <si>
    <t>2:04:23</t>
  </si>
  <si>
    <t>2:00:20</t>
  </si>
  <si>
    <t>Theo DANEL</t>
  </si>
  <si>
    <t>0.9748</t>
  </si>
  <si>
    <t>1:51:26</t>
  </si>
  <si>
    <t>1:48:38</t>
  </si>
  <si>
    <t>2:13:15</t>
  </si>
  <si>
    <t>2:09:54</t>
  </si>
  <si>
    <t>2:39:37</t>
  </si>
  <si>
    <t>2:35:36</t>
  </si>
  <si>
    <t>2:00:33</t>
  </si>
  <si>
    <t>1:57:31</t>
  </si>
  <si>
    <t>Martin FOX</t>
  </si>
  <si>
    <t>0.9307</t>
  </si>
  <si>
    <t>1:52:00</t>
  </si>
  <si>
    <t>1:44:14</t>
  </si>
  <si>
    <t>2:20:37</t>
  </si>
  <si>
    <t>2:10:52</t>
  </si>
  <si>
    <t>2:37:29</t>
  </si>
  <si>
    <t>2:26:34</t>
  </si>
  <si>
    <t>2:07:55</t>
  </si>
  <si>
    <t>30S 188</t>
  </si>
  <si>
    <t>HARLEKIN</t>
  </si>
  <si>
    <t>Jean-Yves REDOR</t>
  </si>
  <si>
    <t>0.9582</t>
  </si>
  <si>
    <t>1:56:14</t>
  </si>
  <si>
    <t>1:51:22</t>
  </si>
  <si>
    <t>2:30:45</t>
  </si>
  <si>
    <t>2:24:27</t>
  </si>
  <si>
    <t>2:53:28</t>
  </si>
  <si>
    <t>2:46:13</t>
  </si>
  <si>
    <t>2:10:00</t>
  </si>
  <si>
    <t>52</t>
  </si>
  <si>
    <t>William BOREL</t>
  </si>
  <si>
    <t>0.8578</t>
  </si>
  <si>
    <t>2:09:46</t>
  </si>
  <si>
    <t>1:51:19</t>
  </si>
  <si>
    <t>2:34:14</t>
  </si>
  <si>
    <t>2:12:18</t>
  </si>
  <si>
    <t>2:53:04</t>
  </si>
  <si>
    <t>2:28:27</t>
  </si>
  <si>
    <t>2:21:48</t>
  </si>
  <si>
    <t>2:01:38</t>
  </si>
  <si>
    <t>AUT 70</t>
  </si>
  <si>
    <t>PIERINA</t>
  </si>
  <si>
    <t>Lorenz WIED BAUMGARTNER</t>
  </si>
  <si>
    <t>0.8032</t>
  </si>
  <si>
    <t>2:20:41</t>
  </si>
  <si>
    <t>1:53:00</t>
  </si>
  <si>
    <t>3:00:44</t>
  </si>
  <si>
    <t>3:09:51</t>
  </si>
  <si>
    <t>2:32:29</t>
  </si>
  <si>
    <t>3:00:17</t>
  </si>
  <si>
    <t>V1</t>
  </si>
  <si>
    <t>Peter NICHOLSON</t>
  </si>
  <si>
    <t>0.7808</t>
  </si>
  <si>
    <t>2:24:42</t>
  </si>
  <si>
    <t>3:03:26</t>
  </si>
  <si>
    <t>2:23:13</t>
  </si>
  <si>
    <t>3:25:16</t>
  </si>
  <si>
    <t>2:40:16</t>
  </si>
  <si>
    <t>3:14:58</t>
  </si>
  <si>
    <t>2:32:14</t>
  </si>
  <si>
    <t>JAVA</t>
  </si>
  <si>
    <t>Nathaniel LEMIEUX</t>
  </si>
  <si>
    <t>0.8338</t>
  </si>
  <si>
    <t>2:17:29</t>
  </si>
  <si>
    <t>1:54:38</t>
  </si>
  <si>
    <t>2:59:40</t>
  </si>
  <si>
    <t>2:29:48</t>
  </si>
  <si>
    <t>3:40:05</t>
  </si>
  <si>
    <t>3:03:30</t>
  </si>
  <si>
    <t>3:12:57</t>
  </si>
  <si>
    <t>2:40:53</t>
  </si>
  <si>
    <t>BARBARA</t>
  </si>
  <si>
    <t>Roberto OLIVIERI</t>
  </si>
  <si>
    <t>0.8255</t>
  </si>
  <si>
    <t>1:57:53</t>
  </si>
  <si>
    <t>3:38:00</t>
  </si>
  <si>
    <t>2:59:58</t>
  </si>
  <si>
    <t>3:25:51</t>
  </si>
  <si>
    <t>I7</t>
  </si>
  <si>
    <t>BINKER</t>
  </si>
  <si>
    <t>Thomas PERRY</t>
  </si>
  <si>
    <t>0.8472</t>
  </si>
  <si>
    <t>2:40:54</t>
  </si>
  <si>
    <t>2:16:19</t>
  </si>
  <si>
    <t>3:01:05</t>
  </si>
  <si>
    <t>2:33:25</t>
  </si>
  <si>
    <t>3:27:12</t>
  </si>
  <si>
    <t>2:55:32</t>
  </si>
  <si>
    <t>3:10:36</t>
  </si>
  <si>
    <t>2:41:29</t>
  </si>
  <si>
    <t>778</t>
  </si>
  <si>
    <t>HERON II</t>
  </si>
  <si>
    <t>Aaron ASHTON</t>
  </si>
  <si>
    <t>0.8558</t>
  </si>
  <si>
    <t>2:52:39</t>
  </si>
  <si>
    <t>2:27:45</t>
  </si>
  <si>
    <t>4:24:50</t>
  </si>
  <si>
    <t>3:46:39</t>
  </si>
  <si>
    <t>IL MORO DI VENEZIA</t>
  </si>
  <si>
    <t>ITA7636</t>
  </si>
  <si>
    <t>ESP1274</t>
  </si>
  <si>
    <t>GBR4331</t>
  </si>
  <si>
    <t>ITA1682</t>
  </si>
  <si>
    <t>GBR195</t>
  </si>
  <si>
    <t>ITA1111</t>
  </si>
  <si>
    <t>N Voile</t>
  </si>
  <si>
    <t>Régates Royales 2023</t>
  </si>
  <si>
    <t>Coupe d'Automne du Yacht Club de France 2023</t>
  </si>
  <si>
    <t>KZ7</t>
  </si>
  <si>
    <t>KIWI MAGIC</t>
  </si>
  <si>
    <t>JOHAN BLACH/PETERSEN Peterse</t>
  </si>
  <si>
    <t>12B</t>
  </si>
  <si>
    <t>FR7</t>
  </si>
  <si>
    <t>FRENCH KISS</t>
  </si>
  <si>
    <t>BABULE Christophe</t>
  </si>
  <si>
    <t>4,70</t>
  </si>
  <si>
    <t>US30</t>
  </si>
  <si>
    <t>SOUTH AUSTRALIA</t>
  </si>
  <si>
    <t>DELPLACE Yann</t>
  </si>
  <si>
    <t>BONDUELLE Marc</t>
  </si>
  <si>
    <t>BART Weduwer</t>
  </si>
  <si>
    <t>FREDERIC Laffitte</t>
  </si>
  <si>
    <t>DARIA Cabai</t>
  </si>
  <si>
    <t>LUIGI Rolandi</t>
  </si>
  <si>
    <t>H700</t>
  </si>
  <si>
    <t>STORMVOGEL</t>
  </si>
  <si>
    <t>ERMANNO Traverso</t>
  </si>
  <si>
    <t>MONNET Philippe</t>
  </si>
  <si>
    <t>22,00</t>
  </si>
  <si>
    <t>27,00</t>
  </si>
  <si>
    <t>ARGYNNE III</t>
  </si>
  <si>
    <t>TONDU Manon-anais</t>
  </si>
  <si>
    <t>28,00</t>
  </si>
  <si>
    <t>ANDREAS Book</t>
  </si>
  <si>
    <t>ASSANTE Thibaud</t>
  </si>
  <si>
    <t>35,00</t>
  </si>
  <si>
    <t>5978</t>
  </si>
  <si>
    <t>39,00</t>
  </si>
  <si>
    <t>77</t>
  </si>
  <si>
    <t>CHARLES Dunstone</t>
  </si>
  <si>
    <t>SUI3</t>
  </si>
  <si>
    <t>ANGELO/MAZZARELLA Mazzarella</t>
  </si>
  <si>
    <t>MIRPURI Paulo</t>
  </si>
  <si>
    <t>W SCOTT Perry</t>
  </si>
  <si>
    <t>GERMAN Frers</t>
  </si>
  <si>
    <t>GER15</t>
  </si>
  <si>
    <t>HANNS-GEORG Klein</t>
  </si>
  <si>
    <t>24,00</t>
  </si>
  <si>
    <t>GUILLAUME Floquet</t>
  </si>
  <si>
    <t>K23</t>
  </si>
  <si>
    <t>SEVERN</t>
  </si>
  <si>
    <t>CHRISTOPH Reuschl</t>
  </si>
  <si>
    <t>31,00</t>
  </si>
  <si>
    <t>32,00</t>
  </si>
  <si>
    <t>EMILIA PRIMA</t>
  </si>
  <si>
    <t>ZUKLIC Andrea</t>
  </si>
  <si>
    <t>30S188</t>
  </si>
  <si>
    <t>REDOR Jean-yves</t>
  </si>
  <si>
    <t>41,00</t>
  </si>
  <si>
    <t>SS273C</t>
  </si>
  <si>
    <t>LELAIDIER Michel</t>
  </si>
  <si>
    <t>CAG29</t>
  </si>
  <si>
    <t>45,00</t>
  </si>
  <si>
    <t>F553</t>
  </si>
  <si>
    <t>GOUDARD Alix</t>
  </si>
  <si>
    <t>48,00</t>
  </si>
  <si>
    <t>CAG56</t>
  </si>
  <si>
    <t>THOMAS Woods</t>
  </si>
  <si>
    <t>55,00</t>
  </si>
  <si>
    <t>HAROLD Cudmore</t>
  </si>
  <si>
    <t>US20456</t>
  </si>
  <si>
    <t>PIZZOLI Walker</t>
  </si>
  <si>
    <t>NATHANIEL Lemieux</t>
  </si>
  <si>
    <t>PETER Nicholson</t>
  </si>
  <si>
    <t>US12</t>
  </si>
  <si>
    <t>NYALA</t>
  </si>
  <si>
    <t>PATRIZIO Bertelli</t>
  </si>
  <si>
    <t>12D</t>
  </si>
  <si>
    <t>US9</t>
  </si>
  <si>
    <t>MARCUS Kemp</t>
  </si>
  <si>
    <t>THEA</t>
  </si>
  <si>
    <t>JAN PETER Andersen</t>
  </si>
  <si>
    <t>ALADIN Montel</t>
  </si>
  <si>
    <t>NY11</t>
  </si>
  <si>
    <t>JUAN CARLOS Eguiagaray</t>
  </si>
  <si>
    <t>MATTEO Taconi</t>
  </si>
  <si>
    <t>CAG22</t>
  </si>
  <si>
    <t>JAMES/BOLINGBROKE Bolingbrok</t>
  </si>
  <si>
    <t>STARKEY/RICHARD</t>
  </si>
  <si>
    <t>SILHOUETTE</t>
  </si>
  <si>
    <t>DANIEL CARL Heine</t>
  </si>
  <si>
    <t>CAG41</t>
  </si>
  <si>
    <t>VECCIA/ALEJANDRO Alejandro</t>
  </si>
  <si>
    <t>33,00</t>
  </si>
  <si>
    <t>JOAKIM/LINDGREN Lindgren</t>
  </si>
  <si>
    <t>43,00</t>
  </si>
  <si>
    <t>-</t>
  </si>
  <si>
    <t>GTR</t>
  </si>
  <si>
    <t>D10</t>
  </si>
  <si>
    <t>THE LADY ANNE</t>
  </si>
  <si>
    <t>RICHARD/LE MAY Le may</t>
  </si>
  <si>
    <t>D1-1</t>
  </si>
  <si>
    <t>DAN Poljsak</t>
  </si>
  <si>
    <t>STEPHEN Mc laren</t>
  </si>
  <si>
    <t>CAG54</t>
  </si>
  <si>
    <t>CAG27</t>
  </si>
  <si>
    <t>FLORIAN Franke</t>
  </si>
  <si>
    <t>CAG59</t>
  </si>
  <si>
    <t>SEBASTIANO Marulli d'ascol</t>
  </si>
  <si>
    <t>CAG39</t>
  </si>
  <si>
    <t>SUNSHINE</t>
  </si>
  <si>
    <t>BARRIO Pere</t>
  </si>
  <si>
    <t>HANS Albrecht</t>
  </si>
  <si>
    <t>CAG36</t>
  </si>
  <si>
    <t>/SIMON Pandolfi</t>
  </si>
  <si>
    <t>JENS Kellinghusen</t>
  </si>
  <si>
    <t>YAWL</t>
  </si>
  <si>
    <t>STORMY WEATHER OF C</t>
  </si>
  <si>
    <t>CHRISTOPHER Spray</t>
  </si>
  <si>
    <t>BARUNA</t>
  </si>
  <si>
    <t>TONY Morse</t>
  </si>
  <si>
    <t>MARTIN Fox</t>
  </si>
  <si>
    <t>62</t>
  </si>
  <si>
    <t>HAMISH Easton</t>
  </si>
  <si>
    <t>1912</t>
  </si>
  <si>
    <t>FROESCHKE Marc</t>
  </si>
  <si>
    <t>2722</t>
  </si>
  <si>
    <t>EVEILLEAU Pascal</t>
  </si>
  <si>
    <t>CAG12</t>
  </si>
  <si>
    <t>VINCENZO/ZACCAGNI Zaccagni</t>
  </si>
  <si>
    <t>CAG50</t>
  </si>
  <si>
    <t>ROB ROY</t>
  </si>
  <si>
    <t>CAPELLE Yves</t>
  </si>
  <si>
    <t>CARLO Falcone</t>
  </si>
  <si>
    <t>Voiles de Saint-Tropez 2023</t>
  </si>
  <si>
    <t>DIONE </t>
  </si>
  <si>
    <t>GRANDE ZOT </t>
  </si>
  <si>
    <t>IZENAH III </t>
  </si>
  <si>
    <t>SPIPPOLA </t>
  </si>
  <si>
    <t>DIONE 1912</t>
  </si>
  <si>
    <t>23 classés</t>
  </si>
  <si>
    <t>64 classés</t>
  </si>
  <si>
    <t>11 classés</t>
  </si>
  <si>
    <t>SIMON Pandolfi</t>
  </si>
  <si>
    <t>FERBUS Henri</t>
  </si>
  <si>
    <t>POLLET Yannick</t>
  </si>
  <si>
    <t>VEST DIDIER </t>
  </si>
  <si>
    <t>PELLA Alex</t>
  </si>
  <si>
    <t>BOURRIOT Franck</t>
  </si>
  <si>
    <t>DU CHATELLIER Gael</t>
  </si>
  <si>
    <t>LIAUTAUD Bernard</t>
  </si>
  <si>
    <t>DUCULTY Sylvain</t>
  </si>
  <si>
    <t>BAZIN Sebastien</t>
  </si>
  <si>
    <t>VEDEL Francois</t>
  </si>
  <si>
    <t>FOURCAUT JEAN CLAUDE </t>
  </si>
  <si>
    <t>AVAZERI Marc</t>
  </si>
  <si>
    <t>POULLAIN Olivier</t>
  </si>
  <si>
    <t>CRISCOLO Karl</t>
  </si>
  <si>
    <t>WEBER Martin</t>
  </si>
  <si>
    <t>GIRERD Benoit</t>
  </si>
  <si>
    <t>BAUDRY Stephane</t>
  </si>
  <si>
    <t>GILLET Bernard</t>
  </si>
  <si>
    <t>MALDONADO Jean marc</t>
  </si>
  <si>
    <t>RYAN Gregory</t>
  </si>
  <si>
    <t>DELAPALME Raphaele</t>
  </si>
  <si>
    <t>MARTY Guillaume</t>
  </si>
  <si>
    <t>TOPOLSKY Julius</t>
  </si>
  <si>
    <t>GOURLAOUEN Jacques</t>
  </si>
  <si>
    <t>LUNA Giusepe </t>
  </si>
  <si>
    <t>RIGHEZZA JACQUES </t>
  </si>
  <si>
    <t>édité le 16/11/2023</t>
  </si>
  <si>
    <t>35 classés</t>
  </si>
  <si>
    <t>TOTAL: 146 classés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</si>
</sst>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u/>
      <sz val="12"/>
      <name val="Arial"/>
      <family val="2"/>
    </font>
    <font>
      <b/>
      <sz val="13.5"/>
      <color indexed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1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12"/>
      <name val="Arial"/>
      <family val="2"/>
    </font>
    <font>
      <b/>
      <u/>
      <sz val="20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3.5"/>
      <color indexed="12"/>
      <name val="Verdana"/>
      <family val="2"/>
    </font>
    <font>
      <sz val="10"/>
      <name val="Arial"/>
      <family val="2"/>
    </font>
    <font>
      <sz val="13.5"/>
      <color indexed="12"/>
      <name val="Arial"/>
      <family val="2"/>
    </font>
    <font>
      <b/>
      <sz val="13.5"/>
      <name val="Arial"/>
      <family val="2"/>
    </font>
    <font>
      <sz val="10"/>
      <name val="Arial"/>
      <family val="2"/>
    </font>
    <font>
      <b/>
      <sz val="8"/>
      <color indexed="18"/>
      <name val="Arial"/>
      <family val="2"/>
    </font>
    <font>
      <b/>
      <sz val="8"/>
      <color indexed="8"/>
      <name val="Arial"/>
      <family val="2"/>
    </font>
    <font>
      <b/>
      <sz val="7"/>
      <color indexed="12"/>
      <name val="Arial"/>
      <family val="2"/>
    </font>
    <font>
      <b/>
      <sz val="10"/>
      <color indexed="9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9"/>
      <name val="Arial"/>
      <family val="2"/>
    </font>
    <font>
      <b/>
      <sz val="7"/>
      <color indexed="9"/>
      <name val="Arial"/>
      <family val="2"/>
    </font>
    <font>
      <sz val="10"/>
      <name val="Arial"/>
      <family val="2"/>
    </font>
    <font>
      <b/>
      <sz val="7"/>
      <color rgb="FFFFFFFF"/>
      <name val="Arial"/>
      <family val="2"/>
    </font>
    <font>
      <b/>
      <sz val="7"/>
      <color rgb="FF0000FF"/>
      <name val="Arial"/>
      <family val="2"/>
    </font>
    <font>
      <b/>
      <sz val="8"/>
      <color rgb="FF00008B"/>
      <name val="Arial"/>
      <family val="2"/>
    </font>
    <font>
      <b/>
      <sz val="8"/>
      <color rgb="FF000000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i/>
      <sz val="9"/>
      <name val="Arial"/>
      <family val="2"/>
    </font>
    <font>
      <sz val="10"/>
      <color indexed="12"/>
      <name val="Arial"/>
      <family val="2"/>
    </font>
    <font>
      <sz val="10"/>
      <name val="Times New Roman"/>
      <family val="1"/>
    </font>
    <font>
      <sz val="9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274A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315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0" xfId="0" applyAlignment="1">
      <alignment vertical="center"/>
    </xf>
    <xf numFmtId="0" fontId="8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2" fillId="0" borderId="0" xfId="0" applyFont="1"/>
    <xf numFmtId="0" fontId="5" fillId="0" borderId="0" xfId="0" applyFont="1"/>
    <xf numFmtId="0" fontId="11" fillId="0" borderId="4" xfId="0" applyFont="1" applyBorder="1" applyAlignment="1">
      <alignment horizontal="center" vertical="center" textRotation="90" wrapText="1"/>
    </xf>
    <xf numFmtId="0" fontId="16" fillId="0" borderId="7" xfId="0" applyFont="1" applyBorder="1" applyAlignment="1">
      <alignment horizontal="center" vertical="center" textRotation="90" wrapText="1"/>
    </xf>
    <xf numFmtId="0" fontId="7" fillId="0" borderId="0" xfId="0" applyFont="1" applyAlignment="1">
      <alignment horizontal="left" vertical="center"/>
    </xf>
    <xf numFmtId="0" fontId="8" fillId="2" borderId="7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2" borderId="7" xfId="0" applyFont="1" applyFill="1" applyBorder="1" applyAlignment="1">
      <alignment horizontal="left" vertical="center" wrapText="1"/>
    </xf>
    <xf numFmtId="0" fontId="17" fillId="0" borderId="0" xfId="0" applyFont="1"/>
    <xf numFmtId="0" fontId="4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14" fillId="0" borderId="0" xfId="0" applyFont="1"/>
    <xf numFmtId="0" fontId="0" fillId="0" borderId="0" xfId="0" applyAlignment="1">
      <alignment horizontal="center"/>
    </xf>
    <xf numFmtId="0" fontId="16" fillId="0" borderId="27" xfId="0" applyFont="1" applyBorder="1" applyAlignment="1">
      <alignment horizontal="center" vertical="center" textRotation="90" wrapText="1"/>
    </xf>
    <xf numFmtId="0" fontId="16" fillId="0" borderId="2" xfId="0" applyFont="1" applyBorder="1" applyAlignment="1">
      <alignment horizontal="center" vertical="center" textRotation="90" wrapText="1"/>
    </xf>
    <xf numFmtId="0" fontId="16" fillId="0" borderId="4" xfId="0" applyFont="1" applyBorder="1" applyAlignment="1">
      <alignment horizontal="center" vertical="center" textRotation="90" wrapText="1"/>
    </xf>
    <xf numFmtId="0" fontId="16" fillId="0" borderId="3" xfId="0" applyFont="1" applyBorder="1" applyAlignment="1">
      <alignment horizontal="center" vertical="center" textRotation="90" wrapText="1"/>
    </xf>
    <xf numFmtId="0" fontId="0" fillId="0" borderId="7" xfId="0" applyBorder="1" applyAlignment="1">
      <alignment horizontal="center"/>
    </xf>
    <xf numFmtId="0" fontId="3" fillId="0" borderId="0" xfId="0" applyFont="1"/>
    <xf numFmtId="0" fontId="21" fillId="0" borderId="7" xfId="0" applyFont="1" applyBorder="1" applyAlignment="1">
      <alignment horizontal="center" vertical="top" wrapText="1"/>
    </xf>
    <xf numFmtId="0" fontId="22" fillId="0" borderId="7" xfId="0" applyFont="1" applyBorder="1" applyAlignment="1">
      <alignment horizontal="left" vertical="top" wrapText="1"/>
    </xf>
    <xf numFmtId="0" fontId="21" fillId="0" borderId="7" xfId="0" applyFont="1" applyBorder="1" applyAlignment="1">
      <alignment horizontal="left" vertical="top" wrapText="1"/>
    </xf>
    <xf numFmtId="0" fontId="0" fillId="0" borderId="7" xfId="0" applyBorder="1"/>
    <xf numFmtId="0" fontId="22" fillId="0" borderId="7" xfId="0" applyFont="1" applyBorder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20" fillId="0" borderId="0" xfId="0" applyFont="1" applyAlignment="1">
      <alignment vertical="center"/>
    </xf>
    <xf numFmtId="0" fontId="11" fillId="0" borderId="27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15" fillId="0" borderId="0" xfId="0" applyFont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29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 wrapText="1"/>
    </xf>
    <xf numFmtId="0" fontId="14" fillId="0" borderId="7" xfId="0" applyFont="1" applyBorder="1"/>
    <xf numFmtId="0" fontId="3" fillId="0" borderId="7" xfId="0" applyFont="1" applyBorder="1" applyAlignment="1">
      <alignment wrapText="1"/>
    </xf>
    <xf numFmtId="0" fontId="14" fillId="0" borderId="7" xfId="0" applyFont="1" applyBorder="1" applyAlignment="1">
      <alignment horizontal="center" wrapText="1"/>
    </xf>
    <xf numFmtId="0" fontId="11" fillId="0" borderId="3" xfId="0" applyFont="1" applyBorder="1" applyAlignment="1">
      <alignment horizontal="center" vertical="center" textRotation="90" wrapText="1"/>
    </xf>
    <xf numFmtId="0" fontId="16" fillId="0" borderId="25" xfId="0" applyFont="1" applyBorder="1" applyAlignment="1">
      <alignment horizontal="center" vertical="center" textRotation="90" wrapText="1"/>
    </xf>
    <xf numFmtId="0" fontId="20" fillId="0" borderId="0" xfId="0" applyFont="1" applyAlignment="1">
      <alignment horizontal="center" vertical="center"/>
    </xf>
    <xf numFmtId="0" fontId="24" fillId="0" borderId="0" xfId="0" applyFont="1"/>
    <xf numFmtId="0" fontId="20" fillId="0" borderId="0" xfId="0" applyFont="1"/>
    <xf numFmtId="0" fontId="11" fillId="0" borderId="0" xfId="0" applyFont="1"/>
    <xf numFmtId="0" fontId="11" fillId="0" borderId="3" xfId="0" applyFont="1" applyBorder="1" applyAlignment="1">
      <alignment horizontal="left" vertical="center" wrapText="1"/>
    </xf>
    <xf numFmtId="0" fontId="11" fillId="0" borderId="27" xfId="0" applyFont="1" applyBorder="1" applyAlignment="1">
      <alignment horizontal="center" vertical="center" textRotation="90" wrapText="1"/>
    </xf>
    <xf numFmtId="0" fontId="11" fillId="0" borderId="3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5" fillId="0" borderId="30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1" fillId="0" borderId="0" xfId="0" applyFont="1" applyAlignment="1">
      <alignment horizontal="center" vertical="top" wrapText="1"/>
    </xf>
    <xf numFmtId="0" fontId="22" fillId="0" borderId="0" xfId="0" applyFont="1" applyAlignment="1">
      <alignment horizontal="center" vertical="top" wrapText="1"/>
    </xf>
    <xf numFmtId="0" fontId="3" fillId="0" borderId="7" xfId="0" applyFont="1" applyBorder="1"/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0" fillId="0" borderId="29" xfId="0" applyFont="1" applyBorder="1" applyAlignment="1">
      <alignment horizontal="center" vertical="center"/>
    </xf>
    <xf numFmtId="0" fontId="24" fillId="0" borderId="29" xfId="0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8" fillId="0" borderId="27" xfId="0" applyFont="1" applyBorder="1" applyAlignment="1">
      <alignment horizontal="center" vertical="center" textRotation="90" wrapText="1"/>
    </xf>
    <xf numFmtId="0" fontId="26" fillId="0" borderId="2" xfId="0" applyFont="1" applyBorder="1" applyAlignment="1">
      <alignment horizontal="left" vertical="center"/>
    </xf>
    <xf numFmtId="0" fontId="27" fillId="0" borderId="3" xfId="0" applyFont="1" applyBorder="1" applyAlignment="1">
      <alignment horizontal="center" vertical="center"/>
    </xf>
    <xf numFmtId="0" fontId="27" fillId="0" borderId="3" xfId="0" applyFont="1" applyBorder="1" applyAlignment="1">
      <alignment vertical="center"/>
    </xf>
    <xf numFmtId="0" fontId="27" fillId="0" borderId="3" xfId="0" applyFont="1" applyBorder="1" applyAlignment="1">
      <alignment horizontal="left" vertical="center"/>
    </xf>
    <xf numFmtId="0" fontId="20" fillId="0" borderId="3" xfId="0" applyFont="1" applyBorder="1" applyAlignment="1">
      <alignment horizontal="center" vertical="center"/>
    </xf>
    <xf numFmtId="0" fontId="24" fillId="0" borderId="3" xfId="0" applyFont="1" applyBorder="1"/>
    <xf numFmtId="0" fontId="15" fillId="0" borderId="3" xfId="0" applyFont="1" applyBorder="1" applyAlignment="1">
      <alignment horizontal="center"/>
    </xf>
    <xf numFmtId="0" fontId="26" fillId="0" borderId="29" xfId="0" applyFont="1" applyBorder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31" fillId="3" borderId="7" xfId="0" applyFont="1" applyFill="1" applyBorder="1" applyAlignment="1">
      <alignment horizontal="center" vertical="top" wrapText="1"/>
    </xf>
    <xf numFmtId="0" fontId="20" fillId="0" borderId="1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33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20" fillId="0" borderId="6" xfId="0" applyFont="1" applyBorder="1"/>
    <xf numFmtId="0" fontId="35" fillId="4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8" fillId="0" borderId="31" xfId="0" applyFont="1" applyBorder="1" applyAlignment="1">
      <alignment horizontal="center" vertical="center" wrapText="1"/>
    </xf>
    <xf numFmtId="164" fontId="8" fillId="0" borderId="31" xfId="0" applyNumberFormat="1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 wrapText="1"/>
    </xf>
    <xf numFmtId="164" fontId="8" fillId="0" borderId="36" xfId="0" applyNumberFormat="1" applyFont="1" applyBorder="1" applyAlignment="1">
      <alignment horizontal="center" vertical="center"/>
    </xf>
    <xf numFmtId="1" fontId="5" fillId="0" borderId="32" xfId="0" applyNumberFormat="1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 textRotation="90" wrapText="1"/>
    </xf>
    <xf numFmtId="0" fontId="3" fillId="0" borderId="7" xfId="0" applyFont="1" applyBorder="1" applyAlignment="1">
      <alignment horizontal="left"/>
    </xf>
    <xf numFmtId="0" fontId="0" fillId="0" borderId="7" xfId="0" applyBorder="1" applyAlignment="1">
      <alignment horizontal="left"/>
    </xf>
    <xf numFmtId="0" fontId="14" fillId="0" borderId="7" xfId="0" applyFont="1" applyBorder="1" applyAlignment="1">
      <alignment horizontal="center"/>
    </xf>
    <xf numFmtId="0" fontId="36" fillId="0" borderId="0" xfId="0" applyFont="1"/>
    <xf numFmtId="0" fontId="5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5" fillId="0" borderId="7" xfId="0" applyFont="1" applyBorder="1" applyAlignment="1">
      <alignment horizontal="center" vertical="top" wrapText="1"/>
    </xf>
    <xf numFmtId="164" fontId="5" fillId="0" borderId="36" xfId="0" applyNumberFormat="1" applyFont="1" applyBorder="1" applyAlignment="1">
      <alignment horizontal="center" vertical="center"/>
    </xf>
    <xf numFmtId="164" fontId="5" fillId="0" borderId="31" xfId="0" applyNumberFormat="1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7" xfId="0" applyFont="1" applyBorder="1" applyAlignment="1">
      <alignment horizontal="left"/>
    </xf>
    <xf numFmtId="0" fontId="3" fillId="0" borderId="7" xfId="0" applyFont="1" applyBorder="1" applyAlignment="1">
      <alignment horizontal="left" wrapText="1"/>
    </xf>
    <xf numFmtId="0" fontId="3" fillId="0" borderId="7" xfId="0" applyFont="1" applyBorder="1" applyAlignment="1">
      <alignment horizontal="center" vertical="center" wrapText="1"/>
    </xf>
    <xf numFmtId="0" fontId="14" fillId="0" borderId="7" xfId="0" applyFont="1" applyBorder="1" applyAlignment="1">
      <alignment vertical="center"/>
    </xf>
    <xf numFmtId="0" fontId="3" fillId="0" borderId="27" xfId="0" applyFont="1" applyBorder="1" applyAlignment="1">
      <alignment horizontal="center" vertical="center" wrapText="1"/>
    </xf>
    <xf numFmtId="1" fontId="21" fillId="0" borderId="7" xfId="0" applyNumberFormat="1" applyFont="1" applyBorder="1" applyAlignment="1">
      <alignment horizontal="center" vertical="top" wrapText="1"/>
    </xf>
    <xf numFmtId="0" fontId="41" fillId="0" borderId="0" xfId="0" applyFont="1" applyAlignment="1">
      <alignment horizontal="left" vertical="center"/>
    </xf>
    <xf numFmtId="0" fontId="2" fillId="0" borderId="7" xfId="0" applyFont="1" applyBorder="1"/>
    <xf numFmtId="0" fontId="8" fillId="0" borderId="0" xfId="0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0" fontId="23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14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0" fontId="42" fillId="0" borderId="0" xfId="0" applyFont="1"/>
    <xf numFmtId="0" fontId="37" fillId="6" borderId="0" xfId="2" applyFont="1" applyFill="1" applyAlignment="1">
      <alignment horizontal="center" vertical="center" wrapText="1"/>
    </xf>
    <xf numFmtId="0" fontId="39" fillId="0" borderId="0" xfId="2" applyFont="1" applyAlignment="1">
      <alignment horizontal="left" vertical="top" wrapText="1"/>
    </xf>
    <xf numFmtId="0" fontId="14" fillId="0" borderId="26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164" fontId="5" fillId="0" borderId="39" xfId="0" applyNumberFormat="1" applyFont="1" applyBorder="1" applyAlignment="1">
      <alignment horizontal="center" vertical="center"/>
    </xf>
    <xf numFmtId="164" fontId="34" fillId="0" borderId="39" xfId="0" applyNumberFormat="1" applyFont="1" applyBorder="1" applyAlignment="1">
      <alignment horizontal="center" vertical="center"/>
    </xf>
    <xf numFmtId="1" fontId="5" fillId="0" borderId="39" xfId="0" applyNumberFormat="1" applyFont="1" applyBorder="1" applyAlignment="1">
      <alignment horizontal="center" vertical="center"/>
    </xf>
    <xf numFmtId="0" fontId="14" fillId="0" borderId="38" xfId="0" applyFont="1" applyBorder="1"/>
    <xf numFmtId="0" fontId="15" fillId="0" borderId="40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 wrapText="1"/>
    </xf>
    <xf numFmtId="164" fontId="8" fillId="0" borderId="41" xfId="0" applyNumberFormat="1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 wrapText="1"/>
    </xf>
    <xf numFmtId="164" fontId="8" fillId="0" borderId="42" xfId="0" applyNumberFormat="1" applyFont="1" applyBorder="1" applyAlignment="1">
      <alignment horizontal="center" vertical="center"/>
    </xf>
    <xf numFmtId="164" fontId="5" fillId="0" borderId="42" xfId="0" applyNumberFormat="1" applyFon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1" fontId="0" fillId="0" borderId="16" xfId="0" applyNumberFormat="1" applyBorder="1" applyAlignment="1">
      <alignment horizontal="center" vertical="center"/>
    </xf>
    <xf numFmtId="1" fontId="0" fillId="0" borderId="18" xfId="0" applyNumberFormat="1" applyBorder="1" applyAlignment="1">
      <alignment horizontal="center" vertical="center"/>
    </xf>
    <xf numFmtId="1" fontId="0" fillId="0" borderId="21" xfId="0" applyNumberFormat="1" applyBorder="1" applyAlignment="1">
      <alignment horizontal="center" vertical="center"/>
    </xf>
    <xf numFmtId="1" fontId="0" fillId="0" borderId="19" xfId="0" applyNumberFormat="1" applyBorder="1" applyAlignment="1">
      <alignment horizontal="center" vertical="center"/>
    </xf>
    <xf numFmtId="1" fontId="0" fillId="0" borderId="23" xfId="0" applyNumberForma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left" vertical="center" wrapText="1"/>
    </xf>
    <xf numFmtId="0" fontId="0" fillId="0" borderId="7" xfId="0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1" fontId="13" fillId="0" borderId="25" xfId="0" applyNumberFormat="1" applyFont="1" applyBorder="1" applyAlignment="1">
      <alignment horizontal="center" vertical="center"/>
    </xf>
    <xf numFmtId="1" fontId="3" fillId="0" borderId="7" xfId="0" applyNumberFormat="1" applyFont="1" applyBorder="1" applyAlignment="1">
      <alignment horizontal="center" vertical="center"/>
    </xf>
    <xf numFmtId="0" fontId="10" fillId="0" borderId="0" xfId="1" applyAlignment="1" applyProtection="1"/>
    <xf numFmtId="0" fontId="21" fillId="5" borderId="7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5" borderId="7" xfId="0" applyFont="1" applyFill="1" applyBorder="1" applyAlignment="1">
      <alignment horizontal="left" vertical="center" wrapText="1"/>
    </xf>
    <xf numFmtId="0" fontId="0" fillId="5" borderId="7" xfId="0" applyFill="1" applyBorder="1" applyAlignment="1">
      <alignment vertical="center"/>
    </xf>
    <xf numFmtId="0" fontId="2" fillId="5" borderId="7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vertical="center"/>
    </xf>
    <xf numFmtId="0" fontId="3" fillId="7" borderId="7" xfId="0" applyFont="1" applyFill="1" applyBorder="1" applyAlignment="1">
      <alignment horizontal="center" wrapText="1"/>
    </xf>
    <xf numFmtId="0" fontId="14" fillId="7" borderId="7" xfId="0" applyFont="1" applyFill="1" applyBorder="1" applyAlignment="1">
      <alignment horizontal="center" wrapText="1"/>
    </xf>
    <xf numFmtId="0" fontId="3" fillId="7" borderId="0" xfId="0" applyFont="1" applyFill="1"/>
    <xf numFmtId="0" fontId="14" fillId="7" borderId="7" xfId="0" applyFont="1" applyFill="1" applyBorder="1" applyAlignment="1">
      <alignment horizontal="left"/>
    </xf>
    <xf numFmtId="0" fontId="14" fillId="7" borderId="7" xfId="0" applyFont="1" applyFill="1" applyBorder="1" applyAlignment="1">
      <alignment horizontal="center"/>
    </xf>
    <xf numFmtId="0" fontId="14" fillId="7" borderId="26" xfId="0" applyFont="1" applyFill="1" applyBorder="1" applyAlignment="1">
      <alignment horizontal="center"/>
    </xf>
    <xf numFmtId="0" fontId="3" fillId="7" borderId="7" xfId="0" applyFont="1" applyFill="1" applyBorder="1" applyAlignment="1">
      <alignment horizontal="left" wrapText="1"/>
    </xf>
    <xf numFmtId="0" fontId="0" fillId="7" borderId="7" xfId="0" applyFill="1" applyBorder="1" applyAlignment="1">
      <alignment horizontal="center"/>
    </xf>
    <xf numFmtId="0" fontId="3" fillId="7" borderId="7" xfId="0" applyFont="1" applyFill="1" applyBorder="1" applyAlignment="1">
      <alignment horizontal="left"/>
    </xf>
    <xf numFmtId="0" fontId="0" fillId="7" borderId="7" xfId="0" applyFill="1" applyBorder="1" applyAlignment="1">
      <alignment horizontal="left"/>
    </xf>
    <xf numFmtId="0" fontId="2" fillId="7" borderId="7" xfId="0" applyFont="1" applyFill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10" fillId="0" borderId="0" xfId="1" applyFill="1" applyAlignment="1" applyProtection="1">
      <alignment horizontal="center" vertical="center"/>
    </xf>
    <xf numFmtId="0" fontId="2" fillId="0" borderId="5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44" fillId="0" borderId="14" xfId="0" applyFont="1" applyBorder="1" applyAlignment="1">
      <alignment horizontal="right" vertical="center"/>
    </xf>
    <xf numFmtId="0" fontId="33" fillId="8" borderId="7" xfId="0" applyFont="1" applyFill="1" applyBorder="1" applyAlignment="1">
      <alignment horizontal="center" vertical="top" wrapText="1"/>
    </xf>
    <xf numFmtId="0" fontId="32" fillId="8" borderId="7" xfId="0" applyFont="1" applyFill="1" applyBorder="1" applyAlignment="1">
      <alignment horizontal="left" vertical="top" wrapText="1"/>
    </xf>
    <xf numFmtId="0" fontId="33" fillId="8" borderId="7" xfId="0" applyFont="1" applyFill="1" applyBorder="1" applyAlignment="1">
      <alignment horizontal="left" vertical="top" wrapText="1"/>
    </xf>
    <xf numFmtId="0" fontId="32" fillId="8" borderId="7" xfId="0" applyFont="1" applyFill="1" applyBorder="1" applyAlignment="1">
      <alignment horizontal="center" vertical="top" wrapText="1"/>
    </xf>
    <xf numFmtId="0" fontId="10" fillId="0" borderId="0" xfId="1" applyFill="1" applyBorder="1" applyAlignment="1" applyProtection="1">
      <alignment horizontal="left" vertical="center"/>
    </xf>
    <xf numFmtId="1" fontId="0" fillId="9" borderId="22" xfId="0" applyNumberFormat="1" applyFill="1" applyBorder="1" applyAlignment="1">
      <alignment horizontal="center" vertical="center"/>
    </xf>
    <xf numFmtId="1" fontId="0" fillId="10" borderId="15" xfId="0" applyNumberFormat="1" applyFill="1" applyBorder="1" applyAlignment="1">
      <alignment horizontal="center" vertical="center"/>
    </xf>
    <xf numFmtId="1" fontId="0" fillId="10" borderId="18" xfId="0" applyNumberForma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" fillId="0" borderId="7" xfId="0" applyFont="1" applyBorder="1" applyAlignment="1">
      <alignment vertical="center" wrapText="1"/>
    </xf>
    <xf numFmtId="0" fontId="14" fillId="0" borderId="7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30" fillId="0" borderId="0" xfId="0" applyFont="1" applyAlignment="1">
      <alignment horizontal="center" vertical="center" wrapText="1"/>
    </xf>
    <xf numFmtId="0" fontId="29" fillId="8" borderId="0" xfId="0" applyFont="1" applyFill="1" applyAlignment="1">
      <alignment horizontal="center" vertical="center" wrapText="1"/>
    </xf>
    <xf numFmtId="0" fontId="28" fillId="8" borderId="0" xfId="0" applyFont="1" applyFill="1" applyAlignment="1">
      <alignment horizontal="left" vertical="center" wrapText="1"/>
    </xf>
    <xf numFmtId="0" fontId="30" fillId="8" borderId="0" xfId="0" applyFont="1" applyFill="1" applyAlignment="1">
      <alignment horizontal="center" vertical="center" wrapText="1"/>
    </xf>
    <xf numFmtId="0" fontId="28" fillId="8" borderId="0" xfId="0" applyFont="1" applyFill="1" applyAlignment="1">
      <alignment horizontal="center" vertical="center"/>
    </xf>
    <xf numFmtId="0" fontId="43" fillId="0" borderId="0" xfId="0" applyFont="1" applyAlignment="1">
      <alignment vertical="center"/>
    </xf>
    <xf numFmtId="0" fontId="10" fillId="0" borderId="0" xfId="1" applyAlignment="1" applyProtection="1">
      <alignment horizontal="center" vertical="center"/>
    </xf>
    <xf numFmtId="0" fontId="38" fillId="0" borderId="0" xfId="2" applyFont="1" applyAlignment="1">
      <alignment horizontal="center" vertical="top" wrapText="1"/>
    </xf>
    <xf numFmtId="0" fontId="39" fillId="0" borderId="0" xfId="2" applyFont="1" applyAlignment="1">
      <alignment horizontal="center" vertical="top" wrapText="1"/>
    </xf>
    <xf numFmtId="0" fontId="40" fillId="0" borderId="0" xfId="2" applyFont="1" applyAlignment="1">
      <alignment horizontal="center" vertical="top" wrapText="1"/>
    </xf>
    <xf numFmtId="1" fontId="34" fillId="0" borderId="32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28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0" fillId="0" borderId="0" xfId="1" applyAlignment="1" applyProtection="1">
      <alignment horizontal="left" vertical="center"/>
    </xf>
    <xf numFmtId="0" fontId="2" fillId="0" borderId="7" xfId="0" applyFont="1" applyBorder="1" applyAlignment="1">
      <alignment horizontal="left" wrapText="1"/>
    </xf>
    <xf numFmtId="0" fontId="2" fillId="7" borderId="7" xfId="0" applyFont="1" applyFill="1" applyBorder="1" applyAlignment="1">
      <alignment horizontal="center"/>
    </xf>
    <xf numFmtId="0" fontId="2" fillId="7" borderId="26" xfId="0" applyFont="1" applyFill="1" applyBorder="1" applyAlignment="1">
      <alignment horizontal="center"/>
    </xf>
    <xf numFmtId="0" fontId="2" fillId="7" borderId="43" xfId="0" applyFont="1" applyFill="1" applyBorder="1" applyAlignment="1">
      <alignment horizontal="center" wrapText="1"/>
    </xf>
    <xf numFmtId="0" fontId="2" fillId="7" borderId="44" xfId="0" applyFont="1" applyFill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7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43" xfId="0" applyFont="1" applyBorder="1" applyAlignment="1">
      <alignment horizontal="center" wrapText="1"/>
    </xf>
    <xf numFmtId="0" fontId="2" fillId="0" borderId="44" xfId="0" applyFont="1" applyBorder="1" applyAlignment="1">
      <alignment horizont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wrapText="1"/>
    </xf>
    <xf numFmtId="1" fontId="21" fillId="8" borderId="7" xfId="0" applyNumberFormat="1" applyFont="1" applyFill="1" applyBorder="1" applyAlignment="1">
      <alignment horizontal="center" vertical="top" wrapText="1"/>
    </xf>
    <xf numFmtId="0" fontId="22" fillId="8" borderId="7" xfId="0" applyFont="1" applyFill="1" applyBorder="1" applyAlignment="1">
      <alignment horizontal="center" vertical="top" wrapText="1"/>
    </xf>
    <xf numFmtId="0" fontId="21" fillId="8" borderId="7" xfId="0" applyFont="1" applyFill="1" applyBorder="1" applyAlignment="1">
      <alignment horizontal="left" vertical="top" wrapText="1"/>
    </xf>
    <xf numFmtId="0" fontId="22" fillId="8" borderId="7" xfId="0" applyFont="1" applyFill="1" applyBorder="1" applyAlignment="1">
      <alignment horizontal="left" vertical="top" wrapText="1"/>
    </xf>
    <xf numFmtId="0" fontId="21" fillId="8" borderId="7" xfId="0" applyFont="1" applyFill="1" applyBorder="1" applyAlignment="1">
      <alignment horizontal="center" vertical="top" wrapText="1"/>
    </xf>
    <xf numFmtId="0" fontId="21" fillId="8" borderId="7" xfId="0" applyFont="1" applyFill="1" applyBorder="1" applyAlignment="1">
      <alignment horizontal="center" vertical="center" wrapText="1"/>
    </xf>
    <xf numFmtId="0" fontId="22" fillId="8" borderId="7" xfId="0" applyFont="1" applyFill="1" applyBorder="1" applyAlignment="1">
      <alignment horizontal="center" vertical="center" wrapText="1"/>
    </xf>
    <xf numFmtId="0" fontId="21" fillId="8" borderId="7" xfId="0" applyFont="1" applyFill="1" applyBorder="1" applyAlignment="1">
      <alignment horizontal="left" vertical="center" wrapText="1"/>
    </xf>
    <xf numFmtId="0" fontId="2" fillId="8" borderId="7" xfId="0" applyFont="1" applyFill="1" applyBorder="1" applyAlignment="1">
      <alignment vertical="center"/>
    </xf>
    <xf numFmtId="0" fontId="2" fillId="8" borderId="7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left" wrapText="1"/>
    </xf>
    <xf numFmtId="0" fontId="3" fillId="0" borderId="0" xfId="0" applyFont="1" applyAlignment="1">
      <alignment horizontal="left"/>
    </xf>
    <xf numFmtId="0" fontId="45" fillId="0" borderId="0" xfId="1" applyFont="1" applyAlignment="1" applyProtection="1">
      <alignment horizontal="left" vertical="center"/>
    </xf>
    <xf numFmtId="0" fontId="46" fillId="0" borderId="0" xfId="0" applyFont="1" applyAlignment="1">
      <alignment vertical="center"/>
    </xf>
    <xf numFmtId="21" fontId="22" fillId="8" borderId="7" xfId="0" applyNumberFormat="1" applyFont="1" applyFill="1" applyBorder="1" applyAlignment="1">
      <alignment horizontal="center" vertical="center" wrapText="1"/>
    </xf>
    <xf numFmtId="9" fontId="22" fillId="8" borderId="7" xfId="0" applyNumberFormat="1" applyFont="1" applyFill="1" applyBorder="1" applyAlignment="1">
      <alignment horizontal="center" vertical="center" wrapText="1"/>
    </xf>
    <xf numFmtId="9" fontId="47" fillId="8" borderId="7" xfId="0" applyNumberFormat="1" applyFont="1" applyFill="1" applyBorder="1" applyAlignment="1">
      <alignment horizontal="center" vertical="center" wrapText="1"/>
    </xf>
    <xf numFmtId="9" fontId="47" fillId="0" borderId="7" xfId="0" applyNumberFormat="1" applyFont="1" applyBorder="1" applyAlignment="1">
      <alignment horizontal="center" vertical="center" wrapText="1"/>
    </xf>
    <xf numFmtId="21" fontId="22" fillId="0" borderId="7" xfId="0" applyNumberFormat="1" applyFont="1" applyBorder="1" applyAlignment="1">
      <alignment horizontal="center" vertical="center" wrapText="1"/>
    </xf>
    <xf numFmtId="9" fontId="22" fillId="0" borderId="7" xfId="0" applyNumberFormat="1" applyFont="1" applyBorder="1" applyAlignment="1">
      <alignment horizontal="center" vertical="center" wrapText="1"/>
    </xf>
    <xf numFmtId="10" fontId="22" fillId="0" borderId="7" xfId="0" applyNumberFormat="1" applyFont="1" applyBorder="1" applyAlignment="1">
      <alignment horizontal="center" vertical="center" wrapText="1"/>
    </xf>
    <xf numFmtId="10" fontId="47" fillId="0" borderId="7" xfId="0" applyNumberFormat="1" applyFont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 wrapText="1"/>
    </xf>
    <xf numFmtId="0" fontId="0" fillId="8" borderId="7" xfId="0" applyFill="1" applyBorder="1" applyAlignment="1">
      <alignment vertical="center"/>
    </xf>
    <xf numFmtId="10" fontId="47" fillId="8" borderId="7" xfId="0" applyNumberFormat="1" applyFont="1" applyFill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top" wrapText="1"/>
    </xf>
    <xf numFmtId="0" fontId="32" fillId="0" borderId="7" xfId="0" applyFont="1" applyBorder="1" applyAlignment="1">
      <alignment horizontal="left" vertical="top" wrapText="1"/>
    </xf>
    <xf numFmtId="0" fontId="33" fillId="0" borderId="7" xfId="0" applyFont="1" applyBorder="1" applyAlignment="1">
      <alignment horizontal="left" vertical="top" wrapText="1"/>
    </xf>
    <xf numFmtId="0" fontId="32" fillId="0" borderId="7" xfId="0" applyFont="1" applyBorder="1" applyAlignment="1">
      <alignment horizontal="center" vertical="top" wrapText="1"/>
    </xf>
    <xf numFmtId="0" fontId="2" fillId="0" borderId="26" xfId="0" applyFont="1" applyBorder="1"/>
    <xf numFmtId="0" fontId="4" fillId="0" borderId="7" xfId="0" applyFont="1" applyBorder="1" applyAlignment="1">
      <alignment horizontal="center" vertical="center" textRotation="90"/>
    </xf>
    <xf numFmtId="0" fontId="4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6" fillId="0" borderId="24" xfId="0" applyFont="1" applyBorder="1" applyAlignment="1">
      <alignment horizontal="center"/>
    </xf>
    <xf numFmtId="0" fontId="16" fillId="0" borderId="37" xfId="0" applyFont="1" applyBorder="1" applyAlignment="1">
      <alignment horizontal="center"/>
    </xf>
    <xf numFmtId="0" fontId="16" fillId="0" borderId="25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8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0" fillId="0" borderId="0" xfId="1" applyFill="1" applyBorder="1" applyAlignment="1" applyProtection="1">
      <alignment horizontal="center" vertical="center"/>
    </xf>
    <xf numFmtId="0" fontId="34" fillId="0" borderId="7" xfId="0" applyFont="1" applyBorder="1" applyAlignment="1">
      <alignment horizontal="center" vertical="center" wrapText="1"/>
    </xf>
  </cellXfs>
  <cellStyles count="3">
    <cellStyle name="Lien hypertexte" xfId="1" builtinId="8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413112</xdr:colOff>
      <xdr:row>64</xdr:row>
      <xdr:rowOff>92255</xdr:rowOff>
    </xdr:from>
    <xdr:to>
      <xdr:col>14</xdr:col>
      <xdr:colOff>113606</xdr:colOff>
      <xdr:row>73</xdr:row>
      <xdr:rowOff>107496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D635514B-9DB3-426E-9684-AC8CDC23A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112" y="12150905"/>
          <a:ext cx="7696202" cy="15582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0</xdr:colOff>
      <xdr:row>0</xdr:row>
      <xdr:rowOff>266699</xdr:rowOff>
    </xdr:from>
    <xdr:to>
      <xdr:col>48</xdr:col>
      <xdr:colOff>227649</xdr:colOff>
      <xdr:row>40</xdr:row>
      <xdr:rowOff>104774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4CDF566D-2BAB-4742-8136-67B0D37FD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45940" y="266699"/>
          <a:ext cx="13532169" cy="8143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749020</xdr:colOff>
      <xdr:row>1</xdr:row>
      <xdr:rowOff>87085</xdr:rowOff>
    </xdr:from>
    <xdr:to>
      <xdr:col>35</xdr:col>
      <xdr:colOff>79592</xdr:colOff>
      <xdr:row>21</xdr:row>
      <xdr:rowOff>141514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E17D5E1A-B5C3-254C-3648-6A3CEDEE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57506" y="250371"/>
          <a:ext cx="6482486" cy="3635829"/>
        </a:xfrm>
        <a:prstGeom prst="rect">
          <a:avLst/>
        </a:prstGeom>
      </xdr:spPr>
    </xdr:pic>
    <xdr:clientData/>
  </xdr:twoCellAnchor>
  <xdr:twoCellAnchor editAs="oneCell">
    <xdr:from>
      <xdr:col>26</xdr:col>
      <xdr:colOff>685800</xdr:colOff>
      <xdr:row>23</xdr:row>
      <xdr:rowOff>32083</xdr:rowOff>
    </xdr:from>
    <xdr:to>
      <xdr:col>35</xdr:col>
      <xdr:colOff>76200</xdr:colOff>
      <xdr:row>72</xdr:row>
      <xdr:rowOff>75982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3260DF09-E2F9-42FD-51B6-63B77AFC5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94286" y="4103340"/>
          <a:ext cx="6542314" cy="8044899"/>
        </a:xfrm>
        <a:prstGeom prst="rect">
          <a:avLst/>
        </a:prstGeom>
      </xdr:spPr>
    </xdr:pic>
    <xdr:clientData/>
  </xdr:twoCellAnchor>
  <xdr:twoCellAnchor editAs="oneCell">
    <xdr:from>
      <xdr:col>23</xdr:col>
      <xdr:colOff>685800</xdr:colOff>
      <xdr:row>72</xdr:row>
      <xdr:rowOff>123825</xdr:rowOff>
    </xdr:from>
    <xdr:to>
      <xdr:col>33</xdr:col>
      <xdr:colOff>349431</xdr:colOff>
      <xdr:row>108</xdr:row>
      <xdr:rowOff>139068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D7B7C757-084D-2106-183C-0AE35C99B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11825" y="12773025"/>
          <a:ext cx="6422571" cy="61874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12</xdr:row>
      <xdr:rowOff>0</xdr:rowOff>
    </xdr:from>
    <xdr:to>
      <xdr:col>22</xdr:col>
      <xdr:colOff>533400</xdr:colOff>
      <xdr:row>55</xdr:row>
      <xdr:rowOff>5236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694096B4-D844-CA72-AAE6-6BFB078E7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0" y="2699657"/>
          <a:ext cx="6531429" cy="70265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207003</xdr:colOff>
      <xdr:row>1</xdr:row>
      <xdr:rowOff>277311</xdr:rowOff>
    </xdr:from>
    <xdr:ext cx="8200835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FAB687E-2EC4-3860-7831-18C7DAF349B8}"/>
            </a:ext>
          </a:extLst>
        </xdr:cNvPr>
        <xdr:cNvSpPr/>
      </xdr:nvSpPr>
      <xdr:spPr>
        <a:xfrm>
          <a:off x="577420" y="605394"/>
          <a:ext cx="8200835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Annulé par manque de vent</a:t>
          </a:r>
        </a:p>
      </xdr:txBody>
    </xdr:sp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manage2sail.com/en-US/event/RR23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ycf-club.fr/en-mer/cda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fvoile.net/ffv/sportif/ClmtCoureurFiche.asp?clid=1009029X" TargetMode="External"/><Relationship Id="rId7" Type="http://schemas.openxmlformats.org/officeDocument/2006/relationships/printerSettings" Target="../printerSettings/printerSettings10.bin"/><Relationship Id="rId2" Type="http://schemas.openxmlformats.org/officeDocument/2006/relationships/hyperlink" Target="http://www.ffvoile.net/ffv/sportif/ClmtCoureurFiche.asp?clid=0452910G" TargetMode="External"/><Relationship Id="rId1" Type="http://schemas.openxmlformats.org/officeDocument/2006/relationships/hyperlink" Target="http://www.ffvoile.net/ffv/sportif/ClmtCoureurFiche.asp?clid=1010340N" TargetMode="External"/><Relationship Id="rId6" Type="http://schemas.openxmlformats.org/officeDocument/2006/relationships/hyperlink" Target="https://www.racingrulesofsailing.org/documents/7083/event" TargetMode="External"/><Relationship Id="rId5" Type="http://schemas.openxmlformats.org/officeDocument/2006/relationships/hyperlink" Target="http://www.ffvoile.net/ffv/sportif/ClmtCoureurFiche.asp?clid=1013801T" TargetMode="External"/><Relationship Id="rId4" Type="http://schemas.openxmlformats.org/officeDocument/2006/relationships/hyperlink" Target="http://www.ffvoile.net/ffv/sportif/ClmtCoureurFiche.asp?clid=1207352J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societe-nautique-saint-tropez.fr/fr/events/les-dames-de-saint-tropez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cnport-miou.org/pages/regates/les-voiles-de-cassis.html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ffvoile.net/ffv/sportif/ClmtCoureurFiche.asp?clid=1010340N" TargetMode="External"/><Relationship Id="rId13" Type="http://schemas.openxmlformats.org/officeDocument/2006/relationships/hyperlink" Target="http://www.ffvoile.net/ffv/sportif/ClmtCoureurFiche.asp?clid=0777490L" TargetMode="External"/><Relationship Id="rId3" Type="http://schemas.openxmlformats.org/officeDocument/2006/relationships/hyperlink" Target="http://www.ffvoile.net/ffv/sportif/ClmtCoureurFiche.asp?clid=1009029X" TargetMode="External"/><Relationship Id="rId7" Type="http://schemas.openxmlformats.org/officeDocument/2006/relationships/hyperlink" Target="https://nvi-ins.fr/INS_REGATECLASSIC?Officiel=6" TargetMode="External"/><Relationship Id="rId12" Type="http://schemas.openxmlformats.org/officeDocument/2006/relationships/hyperlink" Target="http://www.ffvoile.net/ffv/sportif/ClmtCoureurFiche.asp?clid=1013801T" TargetMode="External"/><Relationship Id="rId2" Type="http://schemas.openxmlformats.org/officeDocument/2006/relationships/hyperlink" Target="http://www.ffvoile.net/ffv/sportif/ClmtCoureurFiche.asp?clid=0777490L" TargetMode="External"/><Relationship Id="rId16" Type="http://schemas.openxmlformats.org/officeDocument/2006/relationships/drawing" Target="../drawings/drawing2.xml"/><Relationship Id="rId1" Type="http://schemas.openxmlformats.org/officeDocument/2006/relationships/hyperlink" Target="http://www.ffvoile.net/ffv/sportif/ClmtCoureurFiche.asp?clid=1010340N" TargetMode="External"/><Relationship Id="rId6" Type="http://schemas.openxmlformats.org/officeDocument/2006/relationships/hyperlink" Target="http://www.ffvoile.net/ffv/sportif/ClmtCoureurFiche.asp?clid=0777490L" TargetMode="External"/><Relationship Id="rId11" Type="http://schemas.openxmlformats.org/officeDocument/2006/relationships/hyperlink" Target="http://www.ffvoile.net/ffv/sportif/ClmtCoureurFiche.asp?clid=1038937B" TargetMode="External"/><Relationship Id="rId5" Type="http://schemas.openxmlformats.org/officeDocument/2006/relationships/hyperlink" Target="http://www.ffvoile.net/ffv/sportif/ClmtCoureurFiche.asp?clid=1013801T" TargetMode="External"/><Relationship Id="rId15" Type="http://schemas.openxmlformats.org/officeDocument/2006/relationships/printerSettings" Target="../printerSettings/printerSettings5.bin"/><Relationship Id="rId10" Type="http://schemas.openxmlformats.org/officeDocument/2006/relationships/hyperlink" Target="http://www.ffvoile.net/ffv/sportif/ClmtCoureurFiche.asp?clid=1009029X" TargetMode="External"/><Relationship Id="rId4" Type="http://schemas.openxmlformats.org/officeDocument/2006/relationships/hyperlink" Target="http://www.ffvoile.net/ffv/sportif/ClmtCoureurFiche.asp?clid=1038937B" TargetMode="External"/><Relationship Id="rId9" Type="http://schemas.openxmlformats.org/officeDocument/2006/relationships/hyperlink" Target="http://www.ffvoile.net/ffv/sportif/ClmtCoureurFiche.asp?clid=0777490L" TargetMode="External"/><Relationship Id="rId14" Type="http://schemas.openxmlformats.org/officeDocument/2006/relationships/hyperlink" Target="https://www.racingrulesofsailing.org/documents/6065/event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racingrulesofsailing.org/documents/5511/event?name=porquerolle-s-classic-2023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lanautique.com/regate/voiles-du-vieux-port-2023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societe-nautique-saint-tropez.fr/fr/events/trophee-bailli-de-suffr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23"/>
  <sheetViews>
    <sheetView zoomScale="85" zoomScaleNormal="85" workbookViewId="0">
      <selection activeCell="R23" sqref="A6:R23"/>
    </sheetView>
  </sheetViews>
  <sheetFormatPr baseColWidth="10" defaultColWidth="7" defaultRowHeight="20.25" customHeight="1" x14ac:dyDescent="0.2"/>
  <cols>
    <col min="1" max="1" width="5.140625" style="1" customWidth="1"/>
    <col min="2" max="16384" width="7" style="1"/>
  </cols>
  <sheetData>
    <row r="1" spans="1:18" ht="42.75" customHeight="1" x14ac:dyDescent="0.2">
      <c r="F1" s="37" t="s">
        <v>398</v>
      </c>
    </row>
    <row r="2" spans="1:18" s="36" customFormat="1" ht="21.75" customHeight="1" x14ac:dyDescent="0.2">
      <c r="A2" s="35" t="s">
        <v>75</v>
      </c>
    </row>
    <row r="3" spans="1:18" s="36" customFormat="1" ht="21.75" customHeight="1" x14ac:dyDescent="0.2">
      <c r="A3" s="35" t="s">
        <v>399</v>
      </c>
    </row>
    <row r="4" spans="1:18" s="36" customFormat="1" ht="21.75" customHeight="1" x14ac:dyDescent="0.2">
      <c r="A4" s="35" t="s">
        <v>46</v>
      </c>
    </row>
    <row r="5" spans="1:18" s="36" customFormat="1" ht="27.75" customHeight="1" x14ac:dyDescent="0.2">
      <c r="A5" s="35"/>
    </row>
    <row r="6" spans="1:18" ht="20.25" customHeight="1" x14ac:dyDescent="0.2">
      <c r="A6" s="283" t="s">
        <v>15</v>
      </c>
      <c r="B6" s="284"/>
      <c r="C6" s="282" t="s">
        <v>17</v>
      </c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2"/>
      <c r="P6" s="282"/>
      <c r="Q6" s="282"/>
      <c r="R6" s="282"/>
    </row>
    <row r="7" spans="1:18" ht="20.25" customHeight="1" x14ac:dyDescent="0.2">
      <c r="A7" s="285"/>
      <c r="B7" s="286"/>
      <c r="C7" s="6">
        <v>1</v>
      </c>
      <c r="D7" s="6">
        <v>2</v>
      </c>
      <c r="E7" s="6">
        <v>3</v>
      </c>
      <c r="F7" s="6">
        <v>4</v>
      </c>
      <c r="G7" s="6">
        <v>5</v>
      </c>
      <c r="H7" s="6">
        <v>6</v>
      </c>
      <c r="I7" s="6">
        <v>7</v>
      </c>
      <c r="J7" s="6">
        <v>8</v>
      </c>
      <c r="K7" s="6">
        <v>9</v>
      </c>
      <c r="L7" s="6">
        <v>10</v>
      </c>
      <c r="M7" s="6">
        <v>11</v>
      </c>
      <c r="N7" s="6">
        <v>12</v>
      </c>
      <c r="O7" s="6">
        <v>13</v>
      </c>
      <c r="P7" s="6">
        <v>14</v>
      </c>
      <c r="Q7" s="6">
        <v>15</v>
      </c>
      <c r="R7" s="6">
        <v>16</v>
      </c>
    </row>
    <row r="8" spans="1:18" ht="20.25" customHeight="1" x14ac:dyDescent="0.2">
      <c r="A8" s="281" t="s">
        <v>18</v>
      </c>
      <c r="B8" s="6">
        <v>1</v>
      </c>
      <c r="C8" s="208">
        <f>100*((C$7-$B8+1)/C$7)+50*(LOG(C$7/$B8))</f>
        <v>100</v>
      </c>
      <c r="D8" s="209">
        <f t="shared" ref="D8:R23" si="0">100*((D$7-$B8+1)/D$7)+50*(LOG(D$7/$B8))</f>
        <v>115.05149978319906</v>
      </c>
      <c r="E8" s="166">
        <f t="shared" si="0"/>
        <v>123.85606273598313</v>
      </c>
      <c r="F8" s="165">
        <f t="shared" si="0"/>
        <v>130.10299956639813</v>
      </c>
      <c r="G8" s="165">
        <f t="shared" si="0"/>
        <v>134.94850021680094</v>
      </c>
      <c r="H8" s="165">
        <f t="shared" si="0"/>
        <v>138.90756251918219</v>
      </c>
      <c r="I8" s="166">
        <f t="shared" si="0"/>
        <v>142.25490200071283</v>
      </c>
      <c r="J8" s="165">
        <f t="shared" si="0"/>
        <v>145.15449934959719</v>
      </c>
      <c r="K8" s="165">
        <f t="shared" si="0"/>
        <v>147.71212547196626</v>
      </c>
      <c r="L8" s="165">
        <f t="shared" si="0"/>
        <v>150</v>
      </c>
      <c r="M8" s="165">
        <f t="shared" si="0"/>
        <v>152.06963425791125</v>
      </c>
      <c r="N8" s="165">
        <f t="shared" si="0"/>
        <v>153.95906230238126</v>
      </c>
      <c r="O8" s="165">
        <f t="shared" si="0"/>
        <v>155.69716761534184</v>
      </c>
      <c r="P8" s="165">
        <f t="shared" si="0"/>
        <v>157.30640178391189</v>
      </c>
      <c r="Q8" s="165">
        <f t="shared" si="0"/>
        <v>158.80456295278407</v>
      </c>
      <c r="R8" s="167">
        <f t="shared" si="0"/>
        <v>160.20599913279625</v>
      </c>
    </row>
    <row r="9" spans="1:18" ht="20.25" customHeight="1" x14ac:dyDescent="0.2">
      <c r="A9" s="281"/>
      <c r="B9" s="6">
        <v>2</v>
      </c>
      <c r="C9" s="7"/>
      <c r="D9" s="210">
        <f t="shared" si="0"/>
        <v>50</v>
      </c>
      <c r="E9" s="169">
        <f t="shared" si="0"/>
        <v>75.471229619450725</v>
      </c>
      <c r="F9" s="168">
        <f t="shared" si="0"/>
        <v>90.051499783199063</v>
      </c>
      <c r="G9" s="168">
        <f t="shared" si="0"/>
        <v>99.897000433601875</v>
      </c>
      <c r="H9" s="168">
        <f t="shared" si="0"/>
        <v>107.18939606931647</v>
      </c>
      <c r="I9" s="169">
        <f t="shared" si="0"/>
        <v>112.91768793179949</v>
      </c>
      <c r="J9" s="168">
        <f t="shared" si="0"/>
        <v>117.60299956639813</v>
      </c>
      <c r="K9" s="168">
        <f t="shared" si="0"/>
        <v>121.54951457765607</v>
      </c>
      <c r="L9" s="168">
        <f t="shared" si="0"/>
        <v>124.94850021680094</v>
      </c>
      <c r="M9" s="168">
        <f t="shared" si="0"/>
        <v>127.92722538380309</v>
      </c>
      <c r="N9" s="168">
        <f t="shared" si="0"/>
        <v>130.57422918584882</v>
      </c>
      <c r="O9" s="168">
        <f t="shared" si="0"/>
        <v>132.95336013983507</v>
      </c>
      <c r="P9" s="168">
        <f t="shared" si="0"/>
        <v>135.11204485785569</v>
      </c>
      <c r="Q9" s="168">
        <f t="shared" si="0"/>
        <v>137.08639650291832</v>
      </c>
      <c r="R9" s="170">
        <f t="shared" si="0"/>
        <v>138.90449934959719</v>
      </c>
    </row>
    <row r="10" spans="1:18" ht="20.25" customHeight="1" x14ac:dyDescent="0.2">
      <c r="A10" s="281"/>
      <c r="B10" s="6">
        <v>3</v>
      </c>
      <c r="C10" s="7"/>
      <c r="D10" s="8"/>
      <c r="E10" s="168">
        <f t="shared" si="0"/>
        <v>33.333333333333329</v>
      </c>
      <c r="F10" s="168">
        <f t="shared" si="0"/>
        <v>56.246936830414995</v>
      </c>
      <c r="G10" s="168">
        <f t="shared" si="0"/>
        <v>71.092437480817821</v>
      </c>
      <c r="H10" s="168">
        <f t="shared" si="0"/>
        <v>81.71816644986572</v>
      </c>
      <c r="I10" s="168">
        <f t="shared" si="0"/>
        <v>89.827410693301147</v>
      </c>
      <c r="J10" s="168">
        <f t="shared" si="0"/>
        <v>96.298436613614058</v>
      </c>
      <c r="K10" s="168">
        <f t="shared" si="0"/>
        <v>101.6338405137609</v>
      </c>
      <c r="L10" s="168">
        <f t="shared" si="0"/>
        <v>106.14393726401688</v>
      </c>
      <c r="M10" s="168">
        <f t="shared" si="0"/>
        <v>110.03175334010996</v>
      </c>
      <c r="N10" s="168">
        <f t="shared" si="0"/>
        <v>113.43633289973147</v>
      </c>
      <c r="O10" s="168">
        <f t="shared" si="0"/>
        <v>116.45648949474332</v>
      </c>
      <c r="P10" s="168">
        <f t="shared" si="0"/>
        <v>119.16462476221449</v>
      </c>
      <c r="Q10" s="168">
        <f t="shared" si="0"/>
        <v>121.61516688346762</v>
      </c>
      <c r="R10" s="170">
        <f t="shared" si="0"/>
        <v>123.84993639681312</v>
      </c>
    </row>
    <row r="11" spans="1:18" ht="20.25" customHeight="1" x14ac:dyDescent="0.2">
      <c r="A11" s="281"/>
      <c r="B11" s="6">
        <v>4</v>
      </c>
      <c r="C11" s="7"/>
      <c r="D11" s="8"/>
      <c r="E11" s="8"/>
      <c r="F11" s="168">
        <f t="shared" si="0"/>
        <v>25</v>
      </c>
      <c r="G11" s="168">
        <f t="shared" si="0"/>
        <v>44.845500650402819</v>
      </c>
      <c r="H11" s="168">
        <f t="shared" si="0"/>
        <v>58.80456295278406</v>
      </c>
      <c r="I11" s="168">
        <f t="shared" si="0"/>
        <v>69.29475957717186</v>
      </c>
      <c r="J11" s="168">
        <f t="shared" si="0"/>
        <v>77.551499783199063</v>
      </c>
      <c r="K11" s="168">
        <f t="shared" si="0"/>
        <v>84.275792572234778</v>
      </c>
      <c r="L11" s="168">
        <f t="shared" si="0"/>
        <v>89.897000433601875</v>
      </c>
      <c r="M11" s="168">
        <f t="shared" si="0"/>
        <v>94.693907418785869</v>
      </c>
      <c r="N11" s="168">
        <f t="shared" si="0"/>
        <v>98.85606273598313</v>
      </c>
      <c r="O11" s="168">
        <f t="shared" si="0"/>
        <v>102.51724497202065</v>
      </c>
      <c r="P11" s="168">
        <f t="shared" si="0"/>
        <v>105.77483078894235</v>
      </c>
      <c r="Q11" s="168">
        <f t="shared" si="0"/>
        <v>108.70156338638594</v>
      </c>
      <c r="R11" s="170">
        <f t="shared" si="0"/>
        <v>111.35299956639813</v>
      </c>
    </row>
    <row r="12" spans="1:18" ht="20.25" customHeight="1" x14ac:dyDescent="0.2">
      <c r="A12" s="281"/>
      <c r="B12" s="6">
        <v>5</v>
      </c>
      <c r="C12" s="7"/>
      <c r="D12" s="8"/>
      <c r="E12" s="8"/>
      <c r="F12" s="8"/>
      <c r="G12" s="168">
        <f t="shared" si="0"/>
        <v>20</v>
      </c>
      <c r="H12" s="168">
        <f t="shared" si="0"/>
        <v>37.29239563571457</v>
      </c>
      <c r="I12" s="168">
        <f t="shared" si="0"/>
        <v>50.163544641054756</v>
      </c>
      <c r="J12" s="168">
        <f t="shared" si="0"/>
        <v>60.205999132796236</v>
      </c>
      <c r="K12" s="168">
        <f t="shared" si="0"/>
        <v>68.319180810720866</v>
      </c>
      <c r="L12" s="168">
        <f t="shared" si="0"/>
        <v>75.051499783199063</v>
      </c>
      <c r="M12" s="168">
        <f t="shared" si="0"/>
        <v>80.75749767747395</v>
      </c>
      <c r="N12" s="168">
        <f t="shared" si="0"/>
        <v>85.677228752246961</v>
      </c>
      <c r="O12" s="168">
        <f t="shared" si="0"/>
        <v>89.979436629310129</v>
      </c>
      <c r="P12" s="168">
        <f t="shared" si="0"/>
        <v>93.786472995682388</v>
      </c>
      <c r="Q12" s="168">
        <f t="shared" si="0"/>
        <v>97.189396069316444</v>
      </c>
      <c r="R12" s="170">
        <f t="shared" si="0"/>
        <v>100.2574989159953</v>
      </c>
    </row>
    <row r="13" spans="1:18" ht="20.25" customHeight="1" x14ac:dyDescent="0.2">
      <c r="A13" s="281"/>
      <c r="B13" s="6">
        <v>6</v>
      </c>
      <c r="C13" s="7"/>
      <c r="D13" s="8"/>
      <c r="E13" s="8"/>
      <c r="F13" s="8"/>
      <c r="G13" s="8"/>
      <c r="H13" s="168">
        <f t="shared" si="0"/>
        <v>16.666666666666664</v>
      </c>
      <c r="I13" s="168">
        <f t="shared" si="0"/>
        <v>31.91876805295923</v>
      </c>
      <c r="J13" s="168">
        <f t="shared" si="0"/>
        <v>43.746936830414995</v>
      </c>
      <c r="K13" s="168">
        <f t="shared" si="0"/>
        <v>53.249007397228503</v>
      </c>
      <c r="L13" s="168">
        <f t="shared" si="0"/>
        <v>61.092437480817821</v>
      </c>
      <c r="M13" s="168">
        <f t="shared" si="0"/>
        <v>67.707526284183615</v>
      </c>
      <c r="N13" s="168">
        <f t="shared" si="0"/>
        <v>73.384833116532391</v>
      </c>
      <c r="O13" s="168">
        <f t="shared" si="0"/>
        <v>78.328066634621194</v>
      </c>
      <c r="P13" s="168">
        <f t="shared" si="0"/>
        <v>82.684553550444008</v>
      </c>
      <c r="Q13" s="168">
        <f t="shared" si="0"/>
        <v>86.563667100268532</v>
      </c>
      <c r="R13" s="170">
        <f t="shared" si="0"/>
        <v>90.048436613614058</v>
      </c>
    </row>
    <row r="14" spans="1:18" ht="20.25" customHeight="1" x14ac:dyDescent="0.2">
      <c r="A14" s="281"/>
      <c r="B14" s="6">
        <v>7</v>
      </c>
      <c r="C14" s="7"/>
      <c r="D14" s="8"/>
      <c r="E14" s="8"/>
      <c r="F14" s="8"/>
      <c r="G14" s="8"/>
      <c r="H14" s="8"/>
      <c r="I14" s="168">
        <f t="shared" si="0"/>
        <v>14.285714285714285</v>
      </c>
      <c r="J14" s="168">
        <f t="shared" si="0"/>
        <v>27.899597348884335</v>
      </c>
      <c r="K14" s="168">
        <f t="shared" si="0"/>
        <v>38.790556804586728</v>
      </c>
      <c r="L14" s="168">
        <f t="shared" si="0"/>
        <v>47.745097999287161</v>
      </c>
      <c r="M14" s="168">
        <f t="shared" si="0"/>
        <v>55.269277711743861</v>
      </c>
      <c r="N14" s="168">
        <f t="shared" si="0"/>
        <v>61.704160301668395</v>
      </c>
      <c r="O14" s="168">
        <f t="shared" si="0"/>
        <v>67.288419460782848</v>
      </c>
      <c r="P14" s="168">
        <f t="shared" si="0"/>
        <v>72.194356926056201</v>
      </c>
      <c r="Q14" s="168">
        <f t="shared" si="0"/>
        <v>76.549660952071221</v>
      </c>
      <c r="R14" s="170">
        <f t="shared" si="0"/>
        <v>80.45109713208339</v>
      </c>
    </row>
    <row r="15" spans="1:18" ht="20.25" customHeight="1" x14ac:dyDescent="0.2">
      <c r="A15" s="281"/>
      <c r="B15" s="6">
        <v>8</v>
      </c>
      <c r="C15" s="7"/>
      <c r="D15" s="8"/>
      <c r="E15" s="8"/>
      <c r="F15" s="8"/>
      <c r="G15" s="8"/>
      <c r="H15" s="8"/>
      <c r="I15" s="8"/>
      <c r="J15" s="168">
        <f t="shared" si="0"/>
        <v>12.5</v>
      </c>
      <c r="K15" s="168">
        <f t="shared" si="0"/>
        <v>24.779848344591286</v>
      </c>
      <c r="L15" s="168">
        <f t="shared" si="0"/>
        <v>34.845500650402819</v>
      </c>
      <c r="M15" s="168">
        <f t="shared" si="0"/>
        <v>43.27877127195044</v>
      </c>
      <c r="N15" s="168">
        <f t="shared" si="0"/>
        <v>50.471229619450732</v>
      </c>
      <c r="O15" s="168">
        <f t="shared" si="0"/>
        <v>56.696514419590812</v>
      </c>
      <c r="P15" s="168">
        <f t="shared" si="0"/>
        <v>62.151902434314721</v>
      </c>
      <c r="Q15" s="168">
        <f t="shared" si="0"/>
        <v>66.983396936520222</v>
      </c>
      <c r="R15" s="170">
        <f t="shared" si="0"/>
        <v>71.301499783199063</v>
      </c>
    </row>
    <row r="16" spans="1:18" ht="20.25" customHeight="1" x14ac:dyDescent="0.2">
      <c r="A16" s="281"/>
      <c r="B16" s="6">
        <v>9</v>
      </c>
      <c r="C16" s="7"/>
      <c r="D16" s="15"/>
      <c r="E16" s="8"/>
      <c r="F16" s="8"/>
      <c r="G16" s="8"/>
      <c r="H16" s="8"/>
      <c r="I16" s="8"/>
      <c r="J16" s="8"/>
      <c r="K16" s="168">
        <f t="shared" si="0"/>
        <v>11.111111111111111</v>
      </c>
      <c r="L16" s="168">
        <f t="shared" si="0"/>
        <v>22.287874528033758</v>
      </c>
      <c r="M16" s="168">
        <f t="shared" si="0"/>
        <v>31.630236058672281</v>
      </c>
      <c r="N16" s="168">
        <f t="shared" si="0"/>
        <v>39.580270163748324</v>
      </c>
      <c r="O16" s="168">
        <f t="shared" si="0"/>
        <v>46.446580604914061</v>
      </c>
      <c r="P16" s="168">
        <f t="shared" si="0"/>
        <v>52.45141916908851</v>
      </c>
      <c r="Q16" s="168">
        <f t="shared" si="0"/>
        <v>57.759104147484486</v>
      </c>
      <c r="R16" s="170">
        <f t="shared" si="0"/>
        <v>62.493873660829991</v>
      </c>
    </row>
    <row r="17" spans="1:18" ht="20.25" customHeight="1" x14ac:dyDescent="0.2">
      <c r="A17" s="281"/>
      <c r="B17" s="6">
        <v>10</v>
      </c>
      <c r="C17" s="7"/>
      <c r="D17" s="16"/>
      <c r="E17" s="9"/>
      <c r="F17" s="9"/>
      <c r="G17" s="9"/>
      <c r="H17" s="9"/>
      <c r="I17" s="9"/>
      <c r="J17" s="9"/>
      <c r="K17" s="8"/>
      <c r="L17" s="168">
        <f t="shared" si="0"/>
        <v>10</v>
      </c>
      <c r="M17" s="168">
        <f t="shared" si="0"/>
        <v>20.251452439729437</v>
      </c>
      <c r="N17" s="168">
        <f t="shared" si="0"/>
        <v>28.959062302381241</v>
      </c>
      <c r="O17" s="168">
        <f t="shared" si="0"/>
        <v>36.466398384572607</v>
      </c>
      <c r="P17" s="168">
        <f t="shared" si="0"/>
        <v>43.020687498197617</v>
      </c>
      <c r="Q17" s="168">
        <f t="shared" si="0"/>
        <v>48.80456295278406</v>
      </c>
      <c r="R17" s="170">
        <f t="shared" si="0"/>
        <v>53.955999132796236</v>
      </c>
    </row>
    <row r="18" spans="1:18" ht="20.25" customHeight="1" x14ac:dyDescent="0.2">
      <c r="A18" s="281"/>
      <c r="B18" s="6">
        <v>11</v>
      </c>
      <c r="C18" s="7"/>
      <c r="D18" s="287" t="s">
        <v>16</v>
      </c>
      <c r="E18" s="288"/>
      <c r="F18" s="288"/>
      <c r="G18" s="288"/>
      <c r="H18" s="288"/>
      <c r="I18" s="288"/>
      <c r="J18" s="289"/>
      <c r="K18" s="8"/>
      <c r="L18" s="8"/>
      <c r="M18" s="168">
        <f t="shared" si="0"/>
        <v>9.0909090909090917</v>
      </c>
      <c r="N18" s="168">
        <f t="shared" si="0"/>
        <v>18.556094711136652</v>
      </c>
      <c r="O18" s="168">
        <f t="shared" si="0"/>
        <v>26.704456434353663</v>
      </c>
      <c r="P18" s="168">
        <f t="shared" si="0"/>
        <v>33.808196097429217</v>
      </c>
      <c r="Q18" s="168">
        <f t="shared" si="0"/>
        <v>40.068262028206135</v>
      </c>
      <c r="R18" s="170">
        <f t="shared" si="0"/>
        <v>45.63636487488499</v>
      </c>
    </row>
    <row r="19" spans="1:18" ht="20.25" customHeight="1" x14ac:dyDescent="0.2">
      <c r="A19" s="281"/>
      <c r="B19" s="6">
        <v>12</v>
      </c>
      <c r="C19" s="7"/>
      <c r="D19" s="290" t="s">
        <v>241</v>
      </c>
      <c r="E19" s="291"/>
      <c r="F19" s="291"/>
      <c r="G19" s="291"/>
      <c r="H19" s="291"/>
      <c r="I19" s="291"/>
      <c r="J19" s="292"/>
      <c r="K19" s="8"/>
      <c r="L19" s="8"/>
      <c r="M19" s="8"/>
      <c r="N19" s="168">
        <f t="shared" si="0"/>
        <v>8.3333333333333321</v>
      </c>
      <c r="O19" s="168">
        <f t="shared" si="0"/>
        <v>17.122720697575982</v>
      </c>
      <c r="P19" s="168">
        <f t="shared" si="0"/>
        <v>24.775910910102088</v>
      </c>
      <c r="Q19" s="168">
        <f t="shared" si="0"/>
        <v>31.51216731706949</v>
      </c>
      <c r="R19" s="170">
        <f t="shared" si="0"/>
        <v>37.496936830414995</v>
      </c>
    </row>
    <row r="20" spans="1:18" ht="20.25" customHeight="1" x14ac:dyDescent="0.2">
      <c r="A20" s="281"/>
      <c r="B20" s="6">
        <v>13</v>
      </c>
      <c r="C20" s="7"/>
      <c r="K20" s="8"/>
      <c r="L20" s="8"/>
      <c r="M20" s="8"/>
      <c r="N20" s="8"/>
      <c r="O20" s="168">
        <f t="shared" si="0"/>
        <v>7.6923076923076925</v>
      </c>
      <c r="P20" s="168">
        <f t="shared" si="0"/>
        <v>15.894948454284346</v>
      </c>
      <c r="Q20" s="168">
        <f t="shared" si="0"/>
        <v>23.10739533744222</v>
      </c>
      <c r="R20" s="170">
        <f t="shared" si="0"/>
        <v>29.508831517454404</v>
      </c>
    </row>
    <row r="21" spans="1:18" ht="20.25" customHeight="1" x14ac:dyDescent="0.2">
      <c r="A21" s="281"/>
      <c r="B21" s="6">
        <v>14</v>
      </c>
      <c r="C21" s="7"/>
      <c r="D21" s="201" t="s">
        <v>313</v>
      </c>
      <c r="E21" s="3"/>
      <c r="F21" s="3"/>
      <c r="G21" s="3"/>
      <c r="H21" s="3"/>
      <c r="I21" s="3"/>
      <c r="J21" s="4"/>
      <c r="K21" s="8"/>
      <c r="L21" s="8"/>
      <c r="M21" s="8"/>
      <c r="N21" s="8"/>
      <c r="O21" s="14"/>
      <c r="P21" s="168">
        <f t="shared" si="0"/>
        <v>7.1428571428571423</v>
      </c>
      <c r="Q21" s="168">
        <f t="shared" si="0"/>
        <v>14.831494502205494</v>
      </c>
      <c r="R21" s="170">
        <f t="shared" si="0"/>
        <v>21.649597348884335</v>
      </c>
    </row>
    <row r="22" spans="1:18" ht="20.25" customHeight="1" x14ac:dyDescent="0.2">
      <c r="A22" s="281"/>
      <c r="B22" s="6">
        <v>15</v>
      </c>
      <c r="C22" s="10"/>
      <c r="D22" s="200" t="s">
        <v>312</v>
      </c>
      <c r="E22" s="2"/>
      <c r="F22" s="2"/>
      <c r="G22" s="2"/>
      <c r="H22" s="2"/>
      <c r="I22" s="2"/>
      <c r="J22" s="5"/>
      <c r="K22" s="12"/>
      <c r="L22" s="12"/>
      <c r="M22" s="12"/>
      <c r="N22" s="12"/>
      <c r="O22" s="12"/>
      <c r="P22" s="12"/>
      <c r="Q22" s="168">
        <f t="shared" si="0"/>
        <v>6.666666666666667</v>
      </c>
      <c r="R22" s="170">
        <f t="shared" si="0"/>
        <v>13.901436180012176</v>
      </c>
    </row>
    <row r="23" spans="1:18" ht="20.25" customHeight="1" x14ac:dyDescent="0.2">
      <c r="A23" s="281"/>
      <c r="B23" s="6">
        <v>16</v>
      </c>
      <c r="C23" s="11"/>
      <c r="D23" s="2"/>
      <c r="E23" s="2"/>
      <c r="F23" s="2"/>
      <c r="G23" s="2"/>
      <c r="H23" s="2"/>
      <c r="I23" s="2"/>
      <c r="J23" s="2"/>
      <c r="K23" s="13"/>
      <c r="L23" s="13"/>
      <c r="M23" s="13"/>
      <c r="N23" s="13"/>
      <c r="O23" s="13"/>
      <c r="P23" s="202" t="s">
        <v>314</v>
      </c>
      <c r="Q23" s="13"/>
      <c r="R23" s="171">
        <f t="shared" si="0"/>
        <v>6.25</v>
      </c>
    </row>
  </sheetData>
  <mergeCells count="5">
    <mergeCell ref="A8:A23"/>
    <mergeCell ref="C6:R6"/>
    <mergeCell ref="A6:B7"/>
    <mergeCell ref="D18:J18"/>
    <mergeCell ref="D19:J19"/>
  </mergeCells>
  <phoneticPr fontId="5" type="noConversion"/>
  <pageMargins left="0.95" right="0.78740157499999996" top="0.71" bottom="0.38" header="0.4921259845" footer="0.3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4"/>
  <sheetViews>
    <sheetView zoomScaleNormal="100" workbookViewId="0">
      <selection activeCell="B1" sqref="B1"/>
    </sheetView>
  </sheetViews>
  <sheetFormatPr baseColWidth="10" defaultColWidth="11.5703125" defaultRowHeight="12.75" x14ac:dyDescent="0.2"/>
  <cols>
    <col min="1" max="1" width="5.5703125" style="43" customWidth="1"/>
    <col min="2" max="2" width="10.140625" customWidth="1"/>
    <col min="3" max="3" width="29.28515625" bestFit="1" customWidth="1"/>
    <col min="4" max="4" width="25.7109375" style="124" bestFit="1" customWidth="1"/>
    <col min="5" max="5" width="1.28515625" customWidth="1"/>
    <col min="6" max="6" width="9.5703125" style="1" customWidth="1"/>
    <col min="7" max="7" width="7.28515625" style="25" bestFit="1" customWidth="1"/>
    <col min="8" max="8" width="5.140625" style="17" bestFit="1" customWidth="1"/>
    <col min="9" max="9" width="5.5703125" style="22" customWidth="1"/>
    <col min="10" max="10" width="5.5703125" style="125" customWidth="1"/>
    <col min="11" max="11" width="5.5703125" style="23" customWidth="1"/>
    <col min="12" max="12" width="5.5703125" style="25" customWidth="1"/>
    <col min="13" max="13" width="5.5703125" style="23" customWidth="1"/>
    <col min="14" max="14" width="5.5703125" style="25" customWidth="1"/>
    <col min="15" max="15" width="5.5703125" style="23" customWidth="1"/>
    <col min="16" max="16" width="5.5703125" style="25" customWidth="1"/>
    <col min="17" max="17" width="5.5703125" style="23" customWidth="1"/>
    <col min="18" max="18" width="5.5703125" style="25" customWidth="1"/>
    <col min="19" max="19" width="11" style="23" customWidth="1"/>
    <col min="20" max="20" width="6.140625" customWidth="1"/>
    <col min="21" max="21" width="6.5703125" style="43" bestFit="1" customWidth="1"/>
    <col min="22" max="22" width="12.28515625" customWidth="1"/>
    <col min="23" max="23" width="24.140625" customWidth="1"/>
    <col min="24" max="24" width="27.42578125" customWidth="1"/>
    <col min="25" max="25" width="7" style="43" customWidth="1"/>
    <col min="26" max="31" width="6.28515625" customWidth="1"/>
  </cols>
  <sheetData>
    <row r="1" spans="1:31" s="17" customFormat="1" ht="15.75" x14ac:dyDescent="0.2">
      <c r="A1" s="1"/>
      <c r="B1" s="86" t="s">
        <v>759</v>
      </c>
      <c r="D1" s="126"/>
      <c r="F1" s="1"/>
      <c r="G1" s="25"/>
      <c r="I1" s="22"/>
      <c r="J1" s="125"/>
      <c r="K1" s="23"/>
      <c r="L1" s="25"/>
      <c r="M1" s="23"/>
      <c r="N1" s="25"/>
      <c r="O1" s="23"/>
      <c r="P1" s="25"/>
      <c r="Q1" s="23"/>
      <c r="R1" s="25"/>
      <c r="S1" s="23"/>
      <c r="U1" s="138" t="s">
        <v>758</v>
      </c>
      <c r="Y1" s="1"/>
    </row>
    <row r="2" spans="1:31" ht="22.5" x14ac:dyDescent="0.2">
      <c r="A2" s="26" t="s">
        <v>19</v>
      </c>
      <c r="B2" s="26" t="s">
        <v>20</v>
      </c>
      <c r="C2" s="26" t="s">
        <v>21</v>
      </c>
      <c r="D2" s="26" t="s">
        <v>30</v>
      </c>
      <c r="F2" s="18" t="s">
        <v>28</v>
      </c>
      <c r="G2" s="18" t="s">
        <v>27</v>
      </c>
      <c r="H2" s="18" t="s">
        <v>23</v>
      </c>
      <c r="I2" s="307" t="s">
        <v>31</v>
      </c>
      <c r="J2" s="308"/>
      <c r="K2" s="307" t="s">
        <v>32</v>
      </c>
      <c r="L2" s="308"/>
      <c r="M2" s="307" t="s">
        <v>33</v>
      </c>
      <c r="N2" s="308"/>
      <c r="O2" s="307" t="s">
        <v>14</v>
      </c>
      <c r="P2" s="308"/>
      <c r="Q2" s="307" t="s">
        <v>111</v>
      </c>
      <c r="R2" s="308"/>
      <c r="S2" s="18" t="s">
        <v>29</v>
      </c>
      <c r="U2" s="150" t="s">
        <v>70</v>
      </c>
      <c r="V2" s="150" t="s">
        <v>194</v>
      </c>
      <c r="W2" s="150" t="s">
        <v>71</v>
      </c>
      <c r="X2" s="150" t="s">
        <v>193</v>
      </c>
      <c r="Y2" s="150" t="s">
        <v>101</v>
      </c>
      <c r="Z2" s="150" t="s">
        <v>364</v>
      </c>
      <c r="AA2" s="150" t="s">
        <v>11</v>
      </c>
      <c r="AB2" s="150" t="s">
        <v>12</v>
      </c>
      <c r="AC2" s="150" t="s">
        <v>13</v>
      </c>
      <c r="AD2" s="150" t="s">
        <v>78</v>
      </c>
      <c r="AE2" s="150" t="s">
        <v>363</v>
      </c>
    </row>
    <row r="3" spans="1:31" x14ac:dyDescent="0.2">
      <c r="A3" s="63">
        <v>1</v>
      </c>
      <c r="B3" s="48" t="s">
        <v>744</v>
      </c>
      <c r="C3" s="85" t="s">
        <v>745</v>
      </c>
      <c r="D3" s="139" t="s">
        <v>746</v>
      </c>
      <c r="F3" s="63" t="s">
        <v>724</v>
      </c>
      <c r="G3" s="77">
        <v>4</v>
      </c>
      <c r="H3" s="48" t="s">
        <v>118</v>
      </c>
      <c r="I3" s="21">
        <v>1</v>
      </c>
      <c r="J3" s="178">
        <f t="shared" ref="J3:J11" si="0">IF(OR(I3="DSQ",I3="RAF",I3="DNC",I3="DPG"),0,IF(OR(I3="DNS",I3="DNF"),100*(($G3-$G3+1)/$G3)+50*(LOG($G3/$G3)),100*(($G3-I3+1)/$G3)+50*(LOG($G3/I3))))</f>
        <v>130.10299956639813</v>
      </c>
      <c r="K3" s="21">
        <v>1</v>
      </c>
      <c r="L3" s="178">
        <f t="shared" ref="L3:L11" si="1">IF(OR(K3="DSQ",K3="RAF",K3="DNC",K3="DPG"),0,IF(OR(K3="DNS",K3="DNF"),100*(($G3-$G3+1)/$G3)+50*(LOG($G3/$G3)),100*(($G3-K3+1)/$G3)+50*(LOG($G3/K3))))</f>
        <v>130.10299956639813</v>
      </c>
      <c r="M3" s="21">
        <v>1</v>
      </c>
      <c r="N3" s="178">
        <f t="shared" ref="N3:N11" si="2">IF(OR(M3="DSQ",M3="RAF",M3="DNC",M3="DPG"),0,IF(OR(M3="DNS",M3="DNF"),100*(($G3-$G3+1)/$G3)+50*(LOG($G3/$G3)),100*(($G3-M3+1)/$G3)+50*(LOG($G3/M3))))</f>
        <v>130.10299956639813</v>
      </c>
      <c r="O3" s="21">
        <v>1</v>
      </c>
      <c r="P3" s="178">
        <f t="shared" ref="P3:P11" si="3">IF(OR(O3="DSQ",O3="RAF",O3="DNC",O3="DPG"),0,IF(OR(O3="DNS",O3="DNF"),100*(($G3-$G3+1)/$G3)+50*(LOG($G3/$G3)),100*(($G3-O3+1)/$G3)+50*(LOG($G3/O3))))</f>
        <v>130.10299956639813</v>
      </c>
      <c r="Q3" s="21">
        <v>1</v>
      </c>
      <c r="R3" s="178">
        <f t="shared" ref="R3:R11" si="4">IF(OR(Q3="DSQ",Q3="RAF",Q3="DNC",Q3="DPG"),0,IF(OR(Q3="DNS",Q3="DNF"),100*(($G3-$G3+1)/$G3)+50*(LOG($G3/$G3)),100*(($G3-Q3+1)/$G3)+50*(LOG($G3/Q3))))</f>
        <v>130.10299956639813</v>
      </c>
      <c r="S3" s="179">
        <f t="shared" ref="S3:S11" si="5">J3+L3+N3+P3+R3</f>
        <v>650.51499783199063</v>
      </c>
      <c r="U3" s="224" t="s">
        <v>724</v>
      </c>
      <c r="V3" s="225" t="s">
        <v>725</v>
      </c>
      <c r="W3" s="151" t="s">
        <v>726</v>
      </c>
      <c r="X3" s="151" t="s">
        <v>727</v>
      </c>
      <c r="Y3" s="43" t="s">
        <v>728</v>
      </c>
      <c r="Z3" s="226" t="s">
        <v>729</v>
      </c>
      <c r="AA3" s="1">
        <v>1</v>
      </c>
      <c r="AB3" s="1">
        <v>1</v>
      </c>
      <c r="AC3" s="1">
        <v>1</v>
      </c>
      <c r="AD3" s="1">
        <v>1</v>
      </c>
      <c r="AE3" s="1" t="s">
        <v>24</v>
      </c>
    </row>
    <row r="4" spans="1:31" x14ac:dyDescent="0.2">
      <c r="A4" s="63">
        <v>2</v>
      </c>
      <c r="B4" s="48" t="s">
        <v>725</v>
      </c>
      <c r="C4" s="85" t="s">
        <v>726</v>
      </c>
      <c r="D4" s="53" t="s">
        <v>727</v>
      </c>
      <c r="F4" s="63" t="s">
        <v>724</v>
      </c>
      <c r="G4" s="77">
        <v>5</v>
      </c>
      <c r="H4" s="48" t="s">
        <v>728</v>
      </c>
      <c r="I4" s="21">
        <v>1</v>
      </c>
      <c r="J4" s="178">
        <f t="shared" si="0"/>
        <v>134.94850021680094</v>
      </c>
      <c r="K4" s="21">
        <v>1</v>
      </c>
      <c r="L4" s="178">
        <f t="shared" si="1"/>
        <v>134.94850021680094</v>
      </c>
      <c r="M4" s="21">
        <v>1</v>
      </c>
      <c r="N4" s="178">
        <f t="shared" si="2"/>
        <v>134.94850021680094</v>
      </c>
      <c r="O4" s="21">
        <v>1</v>
      </c>
      <c r="P4" s="178">
        <f t="shared" si="3"/>
        <v>134.94850021680094</v>
      </c>
      <c r="Q4" s="21" t="s">
        <v>24</v>
      </c>
      <c r="R4" s="178">
        <f t="shared" si="4"/>
        <v>20</v>
      </c>
      <c r="S4" s="179">
        <f t="shared" si="5"/>
        <v>559.79400086720375</v>
      </c>
      <c r="U4" s="224" t="s">
        <v>730</v>
      </c>
      <c r="V4" s="225" t="s">
        <v>731</v>
      </c>
      <c r="W4" s="151" t="s">
        <v>732</v>
      </c>
      <c r="X4" s="151" t="s">
        <v>733</v>
      </c>
      <c r="Y4" s="43" t="s">
        <v>728</v>
      </c>
      <c r="Z4" s="226" t="s">
        <v>729</v>
      </c>
      <c r="AA4" s="1">
        <v>2</v>
      </c>
      <c r="AB4" s="1">
        <v>3</v>
      </c>
      <c r="AC4" s="1">
        <v>2</v>
      </c>
      <c r="AD4" s="1">
        <v>2</v>
      </c>
      <c r="AE4" s="1">
        <v>1</v>
      </c>
    </row>
    <row r="5" spans="1:31" x14ac:dyDescent="0.2">
      <c r="A5" s="63">
        <v>3</v>
      </c>
      <c r="B5" s="48" t="s">
        <v>731</v>
      </c>
      <c r="C5" s="85" t="s">
        <v>732</v>
      </c>
      <c r="D5" s="53" t="s">
        <v>733</v>
      </c>
      <c r="F5" s="63" t="s">
        <v>730</v>
      </c>
      <c r="G5" s="77">
        <v>5</v>
      </c>
      <c r="H5" s="48" t="s">
        <v>728</v>
      </c>
      <c r="I5" s="21">
        <v>2</v>
      </c>
      <c r="J5" s="178">
        <f t="shared" si="0"/>
        <v>99.897000433601875</v>
      </c>
      <c r="K5" s="21">
        <v>3</v>
      </c>
      <c r="L5" s="178">
        <f t="shared" si="1"/>
        <v>71.092437480817821</v>
      </c>
      <c r="M5" s="21">
        <v>2</v>
      </c>
      <c r="N5" s="178">
        <f t="shared" si="2"/>
        <v>99.897000433601875</v>
      </c>
      <c r="O5" s="21">
        <v>2</v>
      </c>
      <c r="P5" s="178">
        <f t="shared" si="3"/>
        <v>99.897000433601875</v>
      </c>
      <c r="Q5" s="21">
        <v>1</v>
      </c>
      <c r="R5" s="178">
        <f t="shared" si="4"/>
        <v>134.94850021680094</v>
      </c>
      <c r="S5" s="179">
        <f t="shared" si="5"/>
        <v>505.73193899842437</v>
      </c>
      <c r="U5" s="224" t="s">
        <v>734</v>
      </c>
      <c r="V5" s="225" t="s">
        <v>735</v>
      </c>
      <c r="W5" s="151" t="s">
        <v>736</v>
      </c>
      <c r="X5" s="151" t="s">
        <v>737</v>
      </c>
      <c r="Y5" s="43" t="s">
        <v>728</v>
      </c>
      <c r="Z5" s="226" t="s">
        <v>691</v>
      </c>
      <c r="AA5" s="1">
        <v>3</v>
      </c>
      <c r="AB5" s="1">
        <v>2</v>
      </c>
      <c r="AC5" s="1">
        <v>3</v>
      </c>
      <c r="AD5" s="1">
        <v>3</v>
      </c>
      <c r="AE5" s="1">
        <v>3</v>
      </c>
    </row>
    <row r="6" spans="1:31" x14ac:dyDescent="0.2">
      <c r="A6" s="63">
        <v>4</v>
      </c>
      <c r="B6" s="48" t="s">
        <v>747</v>
      </c>
      <c r="C6" s="85" t="s">
        <v>748</v>
      </c>
      <c r="D6" s="139" t="s">
        <v>749</v>
      </c>
      <c r="F6" s="63" t="s">
        <v>730</v>
      </c>
      <c r="G6" s="77">
        <v>4</v>
      </c>
      <c r="H6" s="48" t="s">
        <v>118</v>
      </c>
      <c r="I6" s="21">
        <v>2</v>
      </c>
      <c r="J6" s="178">
        <f t="shared" si="0"/>
        <v>90.051499783199063</v>
      </c>
      <c r="K6" s="21">
        <v>2</v>
      </c>
      <c r="L6" s="178">
        <f t="shared" si="1"/>
        <v>90.051499783199063</v>
      </c>
      <c r="M6" s="21">
        <v>2</v>
      </c>
      <c r="N6" s="178">
        <f t="shared" si="2"/>
        <v>90.051499783199063</v>
      </c>
      <c r="O6" s="21">
        <v>2</v>
      </c>
      <c r="P6" s="178">
        <f t="shared" si="3"/>
        <v>90.051499783199063</v>
      </c>
      <c r="Q6" s="21">
        <v>2</v>
      </c>
      <c r="R6" s="178">
        <f t="shared" si="4"/>
        <v>90.051499783199063</v>
      </c>
      <c r="S6" s="179">
        <f t="shared" si="5"/>
        <v>450.25749891599531</v>
      </c>
      <c r="U6" s="224" t="s">
        <v>63</v>
      </c>
      <c r="V6" s="225" t="s">
        <v>738</v>
      </c>
      <c r="W6" s="151" t="s">
        <v>686</v>
      </c>
      <c r="X6" s="151" t="s">
        <v>687</v>
      </c>
      <c r="Y6" s="43" t="s">
        <v>728</v>
      </c>
      <c r="Z6" s="226" t="s">
        <v>739</v>
      </c>
      <c r="AA6" s="1">
        <v>4</v>
      </c>
      <c r="AB6" s="1">
        <v>4</v>
      </c>
      <c r="AC6" s="1">
        <v>4</v>
      </c>
      <c r="AD6" s="1">
        <v>4</v>
      </c>
      <c r="AE6" s="1">
        <v>2</v>
      </c>
    </row>
    <row r="7" spans="1:31" x14ac:dyDescent="0.2">
      <c r="A7" s="63">
        <v>5</v>
      </c>
      <c r="B7" s="48" t="s">
        <v>735</v>
      </c>
      <c r="C7" s="85" t="s">
        <v>736</v>
      </c>
      <c r="D7" s="139" t="s">
        <v>737</v>
      </c>
      <c r="F7" s="63" t="s">
        <v>734</v>
      </c>
      <c r="G7" s="77">
        <v>5</v>
      </c>
      <c r="H7" s="48" t="s">
        <v>728</v>
      </c>
      <c r="I7" s="21">
        <v>3</v>
      </c>
      <c r="J7" s="178">
        <f t="shared" si="0"/>
        <v>71.092437480817821</v>
      </c>
      <c r="K7" s="21">
        <v>2</v>
      </c>
      <c r="L7" s="178">
        <f t="shared" si="1"/>
        <v>99.897000433601875</v>
      </c>
      <c r="M7" s="21">
        <v>3</v>
      </c>
      <c r="N7" s="178">
        <f t="shared" si="2"/>
        <v>71.092437480817821</v>
      </c>
      <c r="O7" s="21">
        <v>3</v>
      </c>
      <c r="P7" s="178">
        <f t="shared" si="3"/>
        <v>71.092437480817821</v>
      </c>
      <c r="Q7" s="21">
        <v>3</v>
      </c>
      <c r="R7" s="178">
        <f t="shared" si="4"/>
        <v>71.092437480817821</v>
      </c>
      <c r="S7" s="179">
        <f t="shared" si="5"/>
        <v>384.2667503568731</v>
      </c>
      <c r="U7" s="224" t="s">
        <v>65</v>
      </c>
      <c r="V7" s="225" t="s">
        <v>740</v>
      </c>
      <c r="W7" s="151" t="s">
        <v>741</v>
      </c>
      <c r="X7" s="151" t="s">
        <v>742</v>
      </c>
      <c r="Y7" s="43" t="s">
        <v>728</v>
      </c>
      <c r="Z7" s="226" t="s">
        <v>743</v>
      </c>
      <c r="AA7" s="1" t="s">
        <v>25</v>
      </c>
      <c r="AB7" s="1">
        <v>5</v>
      </c>
      <c r="AC7" s="1" t="s">
        <v>24</v>
      </c>
      <c r="AD7" s="1">
        <v>5</v>
      </c>
      <c r="AE7" s="1">
        <v>4</v>
      </c>
    </row>
    <row r="8" spans="1:31" x14ac:dyDescent="0.2">
      <c r="A8" s="63">
        <v>6</v>
      </c>
      <c r="B8" s="48" t="s">
        <v>754</v>
      </c>
      <c r="C8" s="85" t="s">
        <v>755</v>
      </c>
      <c r="D8" s="139" t="s">
        <v>756</v>
      </c>
      <c r="F8" s="63" t="s">
        <v>63</v>
      </c>
      <c r="G8" s="77">
        <v>4</v>
      </c>
      <c r="H8" s="48" t="s">
        <v>118</v>
      </c>
      <c r="I8" s="21">
        <v>3</v>
      </c>
      <c r="J8" s="178">
        <f t="shared" si="0"/>
        <v>56.246936830414995</v>
      </c>
      <c r="K8" s="21">
        <v>2</v>
      </c>
      <c r="L8" s="178">
        <f t="shared" si="1"/>
        <v>90.051499783199063</v>
      </c>
      <c r="M8" s="21">
        <v>2</v>
      </c>
      <c r="N8" s="178">
        <f t="shared" si="2"/>
        <v>90.051499783199063</v>
      </c>
      <c r="O8" s="21">
        <v>2</v>
      </c>
      <c r="P8" s="178">
        <f t="shared" si="3"/>
        <v>90.051499783199063</v>
      </c>
      <c r="Q8" s="21" t="s">
        <v>25</v>
      </c>
      <c r="R8" s="178">
        <f t="shared" si="4"/>
        <v>0</v>
      </c>
      <c r="S8" s="179">
        <f t="shared" si="5"/>
        <v>326.40143618001218</v>
      </c>
      <c r="U8" s="224" t="s">
        <v>724</v>
      </c>
      <c r="V8" s="225" t="s">
        <v>744</v>
      </c>
      <c r="W8" s="151" t="s">
        <v>745</v>
      </c>
      <c r="X8" s="151" t="s">
        <v>746</v>
      </c>
      <c r="Y8" s="43" t="s">
        <v>118</v>
      </c>
      <c r="Z8" s="226" t="s">
        <v>64</v>
      </c>
      <c r="AA8" s="1">
        <v>1</v>
      </c>
      <c r="AB8" s="1">
        <v>1</v>
      </c>
      <c r="AC8" s="1">
        <v>1</v>
      </c>
      <c r="AD8" s="1">
        <v>1</v>
      </c>
      <c r="AE8" s="1">
        <v>1</v>
      </c>
    </row>
    <row r="9" spans="1:31" x14ac:dyDescent="0.2">
      <c r="A9" s="63">
        <v>7</v>
      </c>
      <c r="B9" s="48" t="s">
        <v>750</v>
      </c>
      <c r="C9" s="85" t="s">
        <v>751</v>
      </c>
      <c r="D9" s="139" t="s">
        <v>752</v>
      </c>
      <c r="F9" s="63" t="s">
        <v>734</v>
      </c>
      <c r="G9" s="77">
        <v>4</v>
      </c>
      <c r="H9" s="48" t="s">
        <v>118</v>
      </c>
      <c r="I9" s="21">
        <v>4</v>
      </c>
      <c r="J9" s="178">
        <f t="shared" si="0"/>
        <v>25</v>
      </c>
      <c r="K9" s="21">
        <v>3</v>
      </c>
      <c r="L9" s="178">
        <f t="shared" si="1"/>
        <v>56.246936830414995</v>
      </c>
      <c r="M9" s="21">
        <v>3</v>
      </c>
      <c r="N9" s="178">
        <f t="shared" si="2"/>
        <v>56.246936830414995</v>
      </c>
      <c r="O9" s="21">
        <v>3</v>
      </c>
      <c r="P9" s="178">
        <f t="shared" si="3"/>
        <v>56.246936830414995</v>
      </c>
      <c r="Q9" s="21">
        <v>2</v>
      </c>
      <c r="R9" s="178">
        <f t="shared" si="4"/>
        <v>90.051499783199063</v>
      </c>
      <c r="S9" s="179">
        <f t="shared" si="5"/>
        <v>283.79231027444405</v>
      </c>
      <c r="U9" s="224" t="s">
        <v>730</v>
      </c>
      <c r="V9" s="225" t="s">
        <v>747</v>
      </c>
      <c r="W9" s="151" t="s">
        <v>748</v>
      </c>
      <c r="X9" s="151" t="s">
        <v>749</v>
      </c>
      <c r="Y9" s="43" t="s">
        <v>118</v>
      </c>
      <c r="Z9" s="226" t="s">
        <v>64</v>
      </c>
      <c r="AA9" s="1">
        <v>2</v>
      </c>
      <c r="AB9" s="1">
        <v>2</v>
      </c>
      <c r="AC9" s="1">
        <v>2</v>
      </c>
      <c r="AD9" s="1">
        <v>2</v>
      </c>
      <c r="AE9" s="1">
        <v>2</v>
      </c>
    </row>
    <row r="10" spans="1:31" x14ac:dyDescent="0.2">
      <c r="A10" s="63">
        <v>8</v>
      </c>
      <c r="B10" s="48" t="s">
        <v>738</v>
      </c>
      <c r="C10" s="85" t="s">
        <v>686</v>
      </c>
      <c r="D10" s="139" t="s">
        <v>687</v>
      </c>
      <c r="F10" s="63" t="s">
        <v>63</v>
      </c>
      <c r="G10" s="77">
        <v>5</v>
      </c>
      <c r="H10" s="48" t="s">
        <v>728</v>
      </c>
      <c r="I10" s="21">
        <v>4</v>
      </c>
      <c r="J10" s="178">
        <f t="shared" si="0"/>
        <v>44.845500650402819</v>
      </c>
      <c r="K10" s="21">
        <v>4</v>
      </c>
      <c r="L10" s="178">
        <f t="shared" si="1"/>
        <v>44.845500650402819</v>
      </c>
      <c r="M10" s="21">
        <v>4</v>
      </c>
      <c r="N10" s="178">
        <f t="shared" si="2"/>
        <v>44.845500650402819</v>
      </c>
      <c r="O10" s="21">
        <v>4</v>
      </c>
      <c r="P10" s="178">
        <f t="shared" si="3"/>
        <v>44.845500650402819</v>
      </c>
      <c r="Q10" s="21">
        <v>2</v>
      </c>
      <c r="R10" s="178">
        <f t="shared" si="4"/>
        <v>99.897000433601875</v>
      </c>
      <c r="S10" s="179">
        <f t="shared" si="5"/>
        <v>279.27900303521312</v>
      </c>
      <c r="U10" s="224" t="s">
        <v>734</v>
      </c>
      <c r="V10" s="225" t="s">
        <v>750</v>
      </c>
      <c r="W10" s="151" t="s">
        <v>751</v>
      </c>
      <c r="X10" s="151" t="s">
        <v>752</v>
      </c>
      <c r="Y10" s="43" t="s">
        <v>118</v>
      </c>
      <c r="Z10" s="226" t="s">
        <v>753</v>
      </c>
      <c r="AA10" s="1">
        <v>4</v>
      </c>
      <c r="AB10" s="1">
        <v>3</v>
      </c>
      <c r="AC10" s="1">
        <v>3</v>
      </c>
      <c r="AD10" s="1">
        <v>3</v>
      </c>
      <c r="AE10" s="1">
        <v>2</v>
      </c>
    </row>
    <row r="11" spans="1:31" x14ac:dyDescent="0.2">
      <c r="A11" s="63">
        <v>9</v>
      </c>
      <c r="B11" s="48" t="s">
        <v>740</v>
      </c>
      <c r="C11" s="85" t="s">
        <v>741</v>
      </c>
      <c r="D11" s="139" t="s">
        <v>742</v>
      </c>
      <c r="F11" s="63" t="s">
        <v>65</v>
      </c>
      <c r="G11" s="77">
        <v>5</v>
      </c>
      <c r="H11" s="48" t="s">
        <v>728</v>
      </c>
      <c r="I11" s="21" t="s">
        <v>25</v>
      </c>
      <c r="J11" s="178">
        <f t="shared" si="0"/>
        <v>0</v>
      </c>
      <c r="K11" s="21">
        <v>5</v>
      </c>
      <c r="L11" s="178">
        <f t="shared" si="1"/>
        <v>20</v>
      </c>
      <c r="M11" s="21" t="s">
        <v>24</v>
      </c>
      <c r="N11" s="178">
        <f t="shared" si="2"/>
        <v>20</v>
      </c>
      <c r="O11" s="21">
        <v>5</v>
      </c>
      <c r="P11" s="178">
        <f t="shared" si="3"/>
        <v>20</v>
      </c>
      <c r="Q11" s="21">
        <v>4</v>
      </c>
      <c r="R11" s="178">
        <f t="shared" si="4"/>
        <v>44.845500650402819</v>
      </c>
      <c r="S11" s="179">
        <f t="shared" si="5"/>
        <v>104.84550065040281</v>
      </c>
      <c r="U11" s="224" t="s">
        <v>63</v>
      </c>
      <c r="V11" s="225" t="s">
        <v>754</v>
      </c>
      <c r="W11" s="151" t="s">
        <v>755</v>
      </c>
      <c r="X11" s="151" t="s">
        <v>756</v>
      </c>
      <c r="Y11" s="43" t="s">
        <v>118</v>
      </c>
      <c r="Z11" s="226" t="s">
        <v>757</v>
      </c>
      <c r="AA11" s="1">
        <v>3</v>
      </c>
      <c r="AB11" s="1">
        <v>2</v>
      </c>
      <c r="AC11" s="1">
        <v>2</v>
      </c>
      <c r="AD11" s="1">
        <v>2</v>
      </c>
      <c r="AE11" s="1" t="s">
        <v>25</v>
      </c>
    </row>
    <row r="12" spans="1:31" x14ac:dyDescent="0.2">
      <c r="J12" s="23"/>
      <c r="L12" s="23"/>
      <c r="N12" s="23"/>
      <c r="P12" s="23"/>
      <c r="Q12"/>
      <c r="R12" s="43"/>
      <c r="S12"/>
      <c r="U12"/>
      <c r="Y12"/>
    </row>
    <row r="13" spans="1:31" x14ac:dyDescent="0.2">
      <c r="J13" s="23"/>
      <c r="L13" s="23"/>
      <c r="N13" s="23"/>
      <c r="P13" s="23"/>
      <c r="Q13"/>
      <c r="R13" s="43"/>
      <c r="S13"/>
      <c r="U13"/>
      <c r="Y13"/>
    </row>
    <row r="14" spans="1:31" x14ac:dyDescent="0.2">
      <c r="J14" s="23"/>
      <c r="L14" s="23"/>
      <c r="N14" s="23"/>
      <c r="P14" s="23"/>
      <c r="Q14"/>
      <c r="R14" s="43"/>
      <c r="S14"/>
      <c r="U14"/>
      <c r="Y14"/>
    </row>
  </sheetData>
  <sortState xmlns:xlrd2="http://schemas.microsoft.com/office/spreadsheetml/2017/richdata2" ref="B3:S11">
    <sortCondition descending="1" ref="S3:S11"/>
  </sortState>
  <mergeCells count="5">
    <mergeCell ref="I2:J2"/>
    <mergeCell ref="K2:L2"/>
    <mergeCell ref="M2:N2"/>
    <mergeCell ref="O2:P2"/>
    <mergeCell ref="Q2:R2"/>
  </mergeCells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W137"/>
  <sheetViews>
    <sheetView zoomScale="80" zoomScaleNormal="80" workbookViewId="0">
      <selection activeCell="D8" sqref="D8"/>
    </sheetView>
  </sheetViews>
  <sheetFormatPr baseColWidth="10" defaultColWidth="11.5703125" defaultRowHeight="12.75" x14ac:dyDescent="0.2"/>
  <cols>
    <col min="1" max="1" width="5.5703125" style="43" customWidth="1"/>
    <col min="2" max="2" width="10.5703125" style="43" customWidth="1"/>
    <col min="3" max="3" width="30.85546875" customWidth="1"/>
    <col min="4" max="4" width="32.140625" style="124" customWidth="1"/>
    <col min="5" max="5" width="0.85546875" customWidth="1"/>
    <col min="6" max="6" width="9.42578125" style="1" bestFit="1" customWidth="1"/>
    <col min="7" max="7" width="7.42578125" style="25" customWidth="1"/>
    <col min="8" max="8" width="8.7109375" style="17" customWidth="1"/>
    <col min="9" max="9" width="6.140625" style="22" customWidth="1"/>
    <col min="10" max="10" width="5.5703125" style="125" customWidth="1"/>
    <col min="11" max="11" width="5.7109375" style="23" customWidth="1"/>
    <col min="12" max="12" width="5.5703125" style="25" customWidth="1"/>
    <col min="13" max="13" width="6.28515625" style="23" bestFit="1" customWidth="1"/>
    <col min="14" max="14" width="5.5703125" style="25" customWidth="1"/>
    <col min="15" max="15" width="6.28515625" style="23" bestFit="1" customWidth="1"/>
    <col min="16" max="16" width="5.5703125" style="25" customWidth="1"/>
    <col min="17" max="17" width="11.7109375" style="23" bestFit="1" customWidth="1"/>
    <col min="18" max="18" width="11.28515625" customWidth="1"/>
    <col min="19" max="19" width="6.85546875" style="43" customWidth="1"/>
    <col min="20" max="20" width="11.42578125" style="43" customWidth="1"/>
    <col min="21" max="21" width="25.5703125" bestFit="1" customWidth="1"/>
    <col min="22" max="22" width="28.28515625" customWidth="1"/>
    <col min="23" max="24" width="7.85546875" style="43" customWidth="1"/>
    <col min="31" max="31" width="17" customWidth="1"/>
    <col min="32" max="32" width="25.85546875" customWidth="1"/>
    <col min="33" max="33" width="28.5703125" bestFit="1" customWidth="1"/>
  </cols>
  <sheetData>
    <row r="1" spans="1:49" s="17" customFormat="1" ht="21" customHeight="1" x14ac:dyDescent="0.2">
      <c r="A1" s="1"/>
      <c r="B1" s="90" t="s">
        <v>1392</v>
      </c>
      <c r="D1" s="126"/>
      <c r="F1" s="1"/>
      <c r="G1" s="25"/>
      <c r="I1" s="22"/>
      <c r="J1" s="125"/>
      <c r="K1" s="23"/>
      <c r="L1" s="25"/>
      <c r="M1" s="23"/>
      <c r="N1" s="25"/>
      <c r="O1" s="23"/>
      <c r="P1" s="25"/>
      <c r="Q1" s="23"/>
      <c r="S1" s="48"/>
      <c r="T1" s="43"/>
      <c r="U1" s="207" t="s">
        <v>81</v>
      </c>
      <c r="V1" s="53"/>
      <c r="W1" s="48"/>
      <c r="X1" s="48"/>
      <c r="AF1" s="87" t="s">
        <v>5</v>
      </c>
    </row>
    <row r="2" spans="1:49" s="17" customFormat="1" ht="24" customHeight="1" x14ac:dyDescent="0.2">
      <c r="A2" s="18" t="s">
        <v>19</v>
      </c>
      <c r="B2" s="18" t="s">
        <v>20</v>
      </c>
      <c r="C2" s="18" t="s">
        <v>21</v>
      </c>
      <c r="D2" s="18" t="s">
        <v>30</v>
      </c>
      <c r="F2" s="18" t="s">
        <v>28</v>
      </c>
      <c r="G2" s="18" t="s">
        <v>27</v>
      </c>
      <c r="H2" s="18" t="s">
        <v>23</v>
      </c>
      <c r="I2" s="307" t="s">
        <v>31</v>
      </c>
      <c r="J2" s="308"/>
      <c r="K2" s="307" t="s">
        <v>32</v>
      </c>
      <c r="L2" s="308"/>
      <c r="M2" s="307" t="s">
        <v>33</v>
      </c>
      <c r="N2" s="308"/>
      <c r="O2" s="307" t="s">
        <v>14</v>
      </c>
      <c r="P2" s="308"/>
      <c r="Q2" s="18" t="s">
        <v>29</v>
      </c>
      <c r="S2" s="104" t="s">
        <v>19</v>
      </c>
      <c r="T2" s="104" t="s">
        <v>1391</v>
      </c>
      <c r="U2" s="104" t="s">
        <v>21</v>
      </c>
      <c r="V2" s="104" t="s">
        <v>74</v>
      </c>
      <c r="W2" s="104" t="s">
        <v>3</v>
      </c>
      <c r="X2" s="104" t="s">
        <v>6</v>
      </c>
      <c r="Y2" s="104" t="s">
        <v>768</v>
      </c>
      <c r="Z2" s="104" t="s">
        <v>771</v>
      </c>
      <c r="AA2" s="104" t="s">
        <v>774</v>
      </c>
      <c r="AB2" s="104" t="s">
        <v>777</v>
      </c>
      <c r="AD2" s="104" t="s">
        <v>760</v>
      </c>
      <c r="AE2" s="104" t="s">
        <v>761</v>
      </c>
      <c r="AF2" s="104" t="s">
        <v>762</v>
      </c>
      <c r="AG2" s="104" t="s">
        <v>763</v>
      </c>
      <c r="AH2" s="104" t="s">
        <v>764</v>
      </c>
      <c r="AI2" s="104" t="s">
        <v>765</v>
      </c>
      <c r="AJ2" s="104" t="s">
        <v>766</v>
      </c>
      <c r="AK2" s="104" t="s">
        <v>767</v>
      </c>
      <c r="AL2" s="104" t="s">
        <v>768</v>
      </c>
      <c r="AM2" s="104" t="s">
        <v>769</v>
      </c>
      <c r="AN2" s="104" t="s">
        <v>770</v>
      </c>
      <c r="AO2" s="104" t="s">
        <v>771</v>
      </c>
      <c r="AP2" s="104" t="s">
        <v>772</v>
      </c>
      <c r="AQ2" s="104" t="s">
        <v>773</v>
      </c>
      <c r="AR2" s="104" t="s">
        <v>774</v>
      </c>
      <c r="AS2" s="104" t="s">
        <v>775</v>
      </c>
      <c r="AT2" s="104" t="s">
        <v>776</v>
      </c>
      <c r="AU2" s="104" t="s">
        <v>777</v>
      </c>
      <c r="AV2" s="104" t="s">
        <v>778</v>
      </c>
      <c r="AW2" s="104" t="s">
        <v>779</v>
      </c>
    </row>
    <row r="3" spans="1:49" x14ac:dyDescent="0.2">
      <c r="A3" s="18">
        <v>1</v>
      </c>
      <c r="B3" s="67" t="s">
        <v>171</v>
      </c>
      <c r="C3" s="66" t="s">
        <v>547</v>
      </c>
      <c r="D3" s="65" t="s">
        <v>1168</v>
      </c>
      <c r="F3" s="64" t="s">
        <v>254</v>
      </c>
      <c r="G3" s="77">
        <v>14</v>
      </c>
      <c r="H3" s="127" t="s">
        <v>56</v>
      </c>
      <c r="I3" s="198" t="s">
        <v>254</v>
      </c>
      <c r="J3" s="178">
        <f t="shared" ref="J3:J34" si="0">IF(OR(I3="DSQ",I3="RAF",I3="DNC",I3="DPG"),0,IF(OR(I3="DNS",I3="DNF"),100*(($G3-$G3+1)/$G3)+50*(LOG($G3/$G3)),100*(($G3-I3+1)/$G3)+50*(LOG($G3/I3))))</f>
        <v>157.30640178391189</v>
      </c>
      <c r="K3" s="198">
        <v>2</v>
      </c>
      <c r="L3" s="178">
        <f t="shared" ref="L3:L34" si="1">IF(OR(K3="DSQ",K3="RAF",K3="DNC",K3="DPG"),0,IF(OR(K3="DNS",K3="DNF"),100*(($G3-$G3+1)/$G3)+50*(LOG($G3/$G3)),100*(($G3-K3+1)/$G3)+50*(LOG($G3/K3))))</f>
        <v>135.11204485785569</v>
      </c>
      <c r="M3" s="198" t="s">
        <v>254</v>
      </c>
      <c r="N3" s="178">
        <f t="shared" ref="N3:N34" si="2">IF(OR(M3="DSQ",M3="RAF",M3="DNC",M3="DPG"),0,IF(OR(M3="DNS",M3="DNF"),100*(($G3-$G3+1)/$G3)+50*(LOG($G3/$G3)),100*(($G3-M3+1)/$G3)+50*(LOG($G3/M3))))</f>
        <v>157.30640178391189</v>
      </c>
      <c r="O3" s="198" t="s">
        <v>254</v>
      </c>
      <c r="P3" s="178">
        <f t="shared" ref="P3:P34" si="3">IF(OR(O3="DSQ",O3="RAF",O3="DNC",O3="DPG"),0,IF(OR(O3="DNS",O3="DNF"),100*(($G3-$G3+1)/$G3)+50*(LOG($G3/$G3)),100*(($G3-O3+1)/$G3)+50*(LOG($G3/O3))))</f>
        <v>157.30640178391189</v>
      </c>
      <c r="Q3" s="179">
        <f t="shared" ref="Q3:Q34" si="4">J3+L3+N3+P3</f>
        <v>607.03125020959135</v>
      </c>
      <c r="S3" s="203" t="s">
        <v>254</v>
      </c>
      <c r="T3" s="203" t="s">
        <v>133</v>
      </c>
      <c r="U3" s="204" t="s">
        <v>125</v>
      </c>
      <c r="V3" s="205" t="s">
        <v>780</v>
      </c>
      <c r="W3" s="203" t="s">
        <v>712</v>
      </c>
      <c r="X3" s="203" t="s">
        <v>257</v>
      </c>
      <c r="Y3" s="203" t="s">
        <v>254</v>
      </c>
      <c r="Z3" s="203" t="s">
        <v>254</v>
      </c>
      <c r="AA3" s="203" t="s">
        <v>254</v>
      </c>
      <c r="AB3" s="203">
        <v>2</v>
      </c>
      <c r="AD3" s="203" t="s">
        <v>254</v>
      </c>
      <c r="AE3" s="203" t="s">
        <v>133</v>
      </c>
      <c r="AF3" s="204" t="s">
        <v>125</v>
      </c>
      <c r="AG3" s="205" t="s">
        <v>780</v>
      </c>
      <c r="AH3" s="203" t="s">
        <v>712</v>
      </c>
      <c r="AI3" s="206" t="s">
        <v>781</v>
      </c>
      <c r="AJ3" s="203" t="s">
        <v>782</v>
      </c>
      <c r="AK3" s="203" t="s">
        <v>783</v>
      </c>
      <c r="AL3" s="203" t="s">
        <v>254</v>
      </c>
      <c r="AM3" s="203" t="s">
        <v>784</v>
      </c>
      <c r="AN3" s="203" t="s">
        <v>785</v>
      </c>
      <c r="AO3" s="203" t="s">
        <v>254</v>
      </c>
      <c r="AP3" s="203" t="s">
        <v>786</v>
      </c>
      <c r="AQ3" s="203" t="s">
        <v>787</v>
      </c>
      <c r="AR3" s="203" t="s">
        <v>254</v>
      </c>
      <c r="AS3" s="203" t="s">
        <v>788</v>
      </c>
      <c r="AT3" s="203" t="s">
        <v>789</v>
      </c>
      <c r="AU3" s="203">
        <v>2</v>
      </c>
      <c r="AV3" s="203" t="s">
        <v>259</v>
      </c>
      <c r="AW3" s="203" t="s">
        <v>257</v>
      </c>
    </row>
    <row r="4" spans="1:49" x14ac:dyDescent="0.2">
      <c r="A4" s="18">
        <v>2</v>
      </c>
      <c r="B4" s="67" t="s">
        <v>133</v>
      </c>
      <c r="C4" s="66" t="s">
        <v>125</v>
      </c>
      <c r="D4" s="65" t="s">
        <v>780</v>
      </c>
      <c r="F4" s="64" t="s">
        <v>254</v>
      </c>
      <c r="G4" s="77">
        <v>7</v>
      </c>
      <c r="H4" s="127" t="s">
        <v>712</v>
      </c>
      <c r="I4" s="198" t="s">
        <v>254</v>
      </c>
      <c r="J4" s="178">
        <f t="shared" si="0"/>
        <v>142.25490200071283</v>
      </c>
      <c r="K4" s="198" t="s">
        <v>254</v>
      </c>
      <c r="L4" s="178">
        <f t="shared" si="1"/>
        <v>142.25490200071283</v>
      </c>
      <c r="M4" s="198" t="s">
        <v>254</v>
      </c>
      <c r="N4" s="178">
        <f t="shared" si="2"/>
        <v>142.25490200071283</v>
      </c>
      <c r="O4" s="198">
        <v>2</v>
      </c>
      <c r="P4" s="178">
        <f t="shared" si="3"/>
        <v>112.91768793179949</v>
      </c>
      <c r="Q4" s="179">
        <f t="shared" si="4"/>
        <v>539.68239393393799</v>
      </c>
      <c r="S4" s="203" t="s">
        <v>255</v>
      </c>
      <c r="T4" s="203" t="s">
        <v>315</v>
      </c>
      <c r="U4" s="204" t="s">
        <v>264</v>
      </c>
      <c r="V4" s="205" t="s">
        <v>790</v>
      </c>
      <c r="W4" s="203" t="s">
        <v>712</v>
      </c>
      <c r="X4" s="203" t="s">
        <v>260</v>
      </c>
      <c r="Y4" s="203" t="s">
        <v>255</v>
      </c>
      <c r="Z4" s="203" t="s">
        <v>255</v>
      </c>
      <c r="AA4" s="203" t="s">
        <v>255</v>
      </c>
      <c r="AB4" s="203">
        <v>3</v>
      </c>
      <c r="AD4" s="203" t="s">
        <v>255</v>
      </c>
      <c r="AE4" s="203" t="s">
        <v>315</v>
      </c>
      <c r="AF4" s="204" t="s">
        <v>264</v>
      </c>
      <c r="AG4" s="205" t="s">
        <v>790</v>
      </c>
      <c r="AH4" s="203" t="s">
        <v>712</v>
      </c>
      <c r="AI4" s="206" t="s">
        <v>791</v>
      </c>
      <c r="AJ4" s="203" t="s">
        <v>792</v>
      </c>
      <c r="AK4" s="203" t="s">
        <v>793</v>
      </c>
      <c r="AL4" s="203" t="s">
        <v>255</v>
      </c>
      <c r="AM4" s="203" t="s">
        <v>794</v>
      </c>
      <c r="AN4" s="203" t="s">
        <v>795</v>
      </c>
      <c r="AO4" s="203" t="s">
        <v>255</v>
      </c>
      <c r="AP4" s="203" t="s">
        <v>796</v>
      </c>
      <c r="AQ4" s="203" t="s">
        <v>797</v>
      </c>
      <c r="AR4" s="203" t="s">
        <v>255</v>
      </c>
      <c r="AS4" s="203" t="s">
        <v>798</v>
      </c>
      <c r="AT4" s="203" t="s">
        <v>799</v>
      </c>
      <c r="AU4" s="203">
        <v>3</v>
      </c>
      <c r="AV4" s="203" t="s">
        <v>305</v>
      </c>
      <c r="AW4" s="203" t="s">
        <v>260</v>
      </c>
    </row>
    <row r="5" spans="1:49" x14ac:dyDescent="0.2">
      <c r="A5" s="18">
        <v>3</v>
      </c>
      <c r="B5" s="67" t="s">
        <v>1386</v>
      </c>
      <c r="C5" s="66" t="s">
        <v>912</v>
      </c>
      <c r="D5" s="65" t="s">
        <v>913</v>
      </c>
      <c r="F5" s="64" t="s">
        <v>254</v>
      </c>
      <c r="G5" s="77">
        <v>12</v>
      </c>
      <c r="H5" s="127" t="s">
        <v>36</v>
      </c>
      <c r="I5" s="198" t="s">
        <v>254</v>
      </c>
      <c r="J5" s="178">
        <f t="shared" si="0"/>
        <v>153.95906230238126</v>
      </c>
      <c r="K5" s="198">
        <v>3</v>
      </c>
      <c r="L5" s="178">
        <f t="shared" si="1"/>
        <v>113.43633289973147</v>
      </c>
      <c r="M5" s="198" t="s">
        <v>254</v>
      </c>
      <c r="N5" s="178">
        <f t="shared" si="2"/>
        <v>153.95906230238126</v>
      </c>
      <c r="O5" s="198" t="s">
        <v>257</v>
      </c>
      <c r="P5" s="178">
        <f t="shared" si="3"/>
        <v>113.43633289973147</v>
      </c>
      <c r="Q5" s="179">
        <f t="shared" si="4"/>
        <v>534.79079040422539</v>
      </c>
      <c r="S5" s="203" t="s">
        <v>257</v>
      </c>
      <c r="T5" s="203" t="s">
        <v>800</v>
      </c>
      <c r="U5" s="204" t="s">
        <v>801</v>
      </c>
      <c r="V5" s="205" t="s">
        <v>802</v>
      </c>
      <c r="W5" s="203" t="s">
        <v>712</v>
      </c>
      <c r="X5" s="203" t="s">
        <v>261</v>
      </c>
      <c r="Y5" s="203">
        <v>4</v>
      </c>
      <c r="Z5" s="203" t="s">
        <v>257</v>
      </c>
      <c r="AA5" s="203" t="s">
        <v>257</v>
      </c>
      <c r="AB5" s="203" t="s">
        <v>254</v>
      </c>
      <c r="AD5" s="203" t="s">
        <v>257</v>
      </c>
      <c r="AE5" s="203" t="s">
        <v>800</v>
      </c>
      <c r="AF5" s="204" t="s">
        <v>801</v>
      </c>
      <c r="AG5" s="205" t="s">
        <v>802</v>
      </c>
      <c r="AH5" s="203" t="s">
        <v>712</v>
      </c>
      <c r="AI5" s="206" t="s">
        <v>803</v>
      </c>
      <c r="AJ5" s="203" t="s">
        <v>804</v>
      </c>
      <c r="AK5" s="203" t="s">
        <v>805</v>
      </c>
      <c r="AL5" s="203">
        <v>4</v>
      </c>
      <c r="AM5" s="203" t="s">
        <v>806</v>
      </c>
      <c r="AN5" s="203" t="s">
        <v>807</v>
      </c>
      <c r="AO5" s="203" t="s">
        <v>257</v>
      </c>
      <c r="AP5" s="203" t="s">
        <v>808</v>
      </c>
      <c r="AQ5" s="203" t="s">
        <v>809</v>
      </c>
      <c r="AR5" s="203" t="s">
        <v>257</v>
      </c>
      <c r="AS5" s="203" t="s">
        <v>810</v>
      </c>
      <c r="AT5" s="203" t="s">
        <v>811</v>
      </c>
      <c r="AU5" s="203" t="s">
        <v>254</v>
      </c>
      <c r="AV5" s="203" t="s">
        <v>329</v>
      </c>
      <c r="AW5" s="203" t="s">
        <v>261</v>
      </c>
    </row>
    <row r="6" spans="1:49" x14ac:dyDescent="0.2">
      <c r="A6" s="18">
        <v>4</v>
      </c>
      <c r="B6" s="67" t="s">
        <v>1120</v>
      </c>
      <c r="C6" s="85" t="s">
        <v>325</v>
      </c>
      <c r="D6" s="65" t="s">
        <v>1121</v>
      </c>
      <c r="F6" s="64" t="s">
        <v>255</v>
      </c>
      <c r="G6" s="77">
        <v>7</v>
      </c>
      <c r="H6" s="127" t="s">
        <v>58</v>
      </c>
      <c r="I6" s="198">
        <v>2</v>
      </c>
      <c r="J6" s="178">
        <f t="shared" si="0"/>
        <v>112.91768793179949</v>
      </c>
      <c r="K6" s="198" t="s">
        <v>254</v>
      </c>
      <c r="L6" s="178">
        <f t="shared" si="1"/>
        <v>142.25490200071283</v>
      </c>
      <c r="M6" s="198" t="s">
        <v>254</v>
      </c>
      <c r="N6" s="178">
        <f t="shared" si="2"/>
        <v>142.25490200071283</v>
      </c>
      <c r="O6" s="198" t="s">
        <v>255</v>
      </c>
      <c r="P6" s="178">
        <f t="shared" si="3"/>
        <v>112.91768793179949</v>
      </c>
      <c r="Q6" s="179">
        <f t="shared" si="4"/>
        <v>510.34517986502465</v>
      </c>
      <c r="S6" s="203" t="s">
        <v>258</v>
      </c>
      <c r="T6" s="203" t="s">
        <v>255</v>
      </c>
      <c r="U6" s="204" t="s">
        <v>301</v>
      </c>
      <c r="V6" s="205" t="s">
        <v>812</v>
      </c>
      <c r="W6" s="203" t="s">
        <v>712</v>
      </c>
      <c r="X6" s="203" t="s">
        <v>308</v>
      </c>
      <c r="Y6" s="203">
        <v>5</v>
      </c>
      <c r="Z6" s="203" t="s">
        <v>258</v>
      </c>
      <c r="AA6" s="203" t="s">
        <v>258</v>
      </c>
      <c r="AB6" s="203" t="s">
        <v>258</v>
      </c>
      <c r="AD6" s="203" t="s">
        <v>258</v>
      </c>
      <c r="AE6" s="203" t="s">
        <v>255</v>
      </c>
      <c r="AF6" s="204" t="s">
        <v>301</v>
      </c>
      <c r="AG6" s="205" t="s">
        <v>812</v>
      </c>
      <c r="AH6" s="203" t="s">
        <v>712</v>
      </c>
      <c r="AI6" s="206" t="s">
        <v>813</v>
      </c>
      <c r="AJ6" s="203" t="s">
        <v>814</v>
      </c>
      <c r="AK6" s="203" t="s">
        <v>815</v>
      </c>
      <c r="AL6" s="203">
        <v>5</v>
      </c>
      <c r="AM6" s="203" t="s">
        <v>816</v>
      </c>
      <c r="AN6" s="203" t="s">
        <v>817</v>
      </c>
      <c r="AO6" s="203" t="s">
        <v>258</v>
      </c>
      <c r="AP6" s="203" t="s">
        <v>818</v>
      </c>
      <c r="AQ6" s="203" t="s">
        <v>819</v>
      </c>
      <c r="AR6" s="203" t="s">
        <v>258</v>
      </c>
      <c r="AS6" s="203" t="s">
        <v>820</v>
      </c>
      <c r="AT6" s="203" t="s">
        <v>821</v>
      </c>
      <c r="AU6" s="203" t="s">
        <v>258</v>
      </c>
      <c r="AV6" s="203" t="s">
        <v>307</v>
      </c>
      <c r="AW6" s="203" t="s">
        <v>308</v>
      </c>
    </row>
    <row r="7" spans="1:49" x14ac:dyDescent="0.2">
      <c r="A7" s="18">
        <v>5</v>
      </c>
      <c r="B7" s="67" t="s">
        <v>120</v>
      </c>
      <c r="C7" s="66" t="s">
        <v>123</v>
      </c>
      <c r="D7" s="65" t="s">
        <v>1316</v>
      </c>
      <c r="F7" s="64" t="s">
        <v>254</v>
      </c>
      <c r="G7" s="77">
        <v>7</v>
      </c>
      <c r="H7" s="127" t="s">
        <v>57</v>
      </c>
      <c r="I7" s="198" t="s">
        <v>254</v>
      </c>
      <c r="J7" s="178">
        <f t="shared" si="0"/>
        <v>142.25490200071283</v>
      </c>
      <c r="K7" s="198" t="s">
        <v>254</v>
      </c>
      <c r="L7" s="178">
        <f t="shared" si="1"/>
        <v>142.25490200071283</v>
      </c>
      <c r="M7" s="198" t="s">
        <v>254</v>
      </c>
      <c r="N7" s="178">
        <f t="shared" si="2"/>
        <v>142.25490200071283</v>
      </c>
      <c r="O7" s="198">
        <v>4</v>
      </c>
      <c r="P7" s="178">
        <f t="shared" si="3"/>
        <v>69.29475957717186</v>
      </c>
      <c r="Q7" s="179">
        <f t="shared" si="4"/>
        <v>496.05946557931037</v>
      </c>
      <c r="S7" s="203" t="s">
        <v>259</v>
      </c>
      <c r="T7" s="203" t="s">
        <v>317</v>
      </c>
      <c r="U7" s="204" t="s">
        <v>155</v>
      </c>
      <c r="V7" s="205" t="s">
        <v>822</v>
      </c>
      <c r="W7" s="203" t="s">
        <v>712</v>
      </c>
      <c r="X7" s="203" t="s">
        <v>328</v>
      </c>
      <c r="Y7" s="203" t="s">
        <v>257</v>
      </c>
      <c r="Z7" s="203">
        <v>6</v>
      </c>
      <c r="AA7" s="203" t="s">
        <v>259</v>
      </c>
      <c r="AB7" s="203" t="s">
        <v>259</v>
      </c>
      <c r="AD7" s="203" t="s">
        <v>259</v>
      </c>
      <c r="AE7" s="203" t="s">
        <v>317</v>
      </c>
      <c r="AF7" s="204" t="s">
        <v>155</v>
      </c>
      <c r="AG7" s="205" t="s">
        <v>822</v>
      </c>
      <c r="AH7" s="203" t="s">
        <v>712</v>
      </c>
      <c r="AI7" s="206" t="s">
        <v>823</v>
      </c>
      <c r="AJ7" s="203" t="s">
        <v>824</v>
      </c>
      <c r="AK7" s="203" t="s">
        <v>825</v>
      </c>
      <c r="AL7" s="203" t="s">
        <v>257</v>
      </c>
      <c r="AM7" s="203" t="s">
        <v>826</v>
      </c>
      <c r="AN7" s="203" t="s">
        <v>827</v>
      </c>
      <c r="AO7" s="203">
        <v>6</v>
      </c>
      <c r="AP7" s="203" t="s">
        <v>828</v>
      </c>
      <c r="AQ7" s="203" t="s">
        <v>829</v>
      </c>
      <c r="AR7" s="203" t="s">
        <v>259</v>
      </c>
      <c r="AS7" s="203" t="s">
        <v>830</v>
      </c>
      <c r="AT7" s="203" t="s">
        <v>831</v>
      </c>
      <c r="AU7" s="203" t="s">
        <v>259</v>
      </c>
      <c r="AV7" s="203" t="s">
        <v>310</v>
      </c>
      <c r="AW7" s="203" t="s">
        <v>328</v>
      </c>
    </row>
    <row r="8" spans="1:49" x14ac:dyDescent="0.2">
      <c r="A8" s="18">
        <v>6</v>
      </c>
      <c r="B8" s="67" t="s">
        <v>326</v>
      </c>
      <c r="C8" s="66" t="s">
        <v>135</v>
      </c>
      <c r="D8" s="65" t="s">
        <v>1110</v>
      </c>
      <c r="F8" s="64" t="s">
        <v>254</v>
      </c>
      <c r="G8" s="77">
        <v>7</v>
      </c>
      <c r="H8" s="127" t="s">
        <v>58</v>
      </c>
      <c r="I8" s="198" t="s">
        <v>254</v>
      </c>
      <c r="J8" s="178">
        <f t="shared" si="0"/>
        <v>142.25490200071283</v>
      </c>
      <c r="K8" s="198" t="s">
        <v>255</v>
      </c>
      <c r="L8" s="178">
        <f t="shared" si="1"/>
        <v>112.91768793179949</v>
      </c>
      <c r="M8" s="198">
        <v>3</v>
      </c>
      <c r="N8" s="178">
        <f t="shared" si="2"/>
        <v>89.827410693301147</v>
      </c>
      <c r="O8" s="198" t="s">
        <v>254</v>
      </c>
      <c r="P8" s="178">
        <f t="shared" si="3"/>
        <v>142.25490200071283</v>
      </c>
      <c r="Q8" s="179">
        <f t="shared" si="4"/>
        <v>487.2549026265263</v>
      </c>
      <c r="S8" s="203" t="s">
        <v>260</v>
      </c>
      <c r="T8" s="203" t="s">
        <v>832</v>
      </c>
      <c r="U8" s="204" t="s">
        <v>354</v>
      </c>
      <c r="V8" s="205" t="s">
        <v>833</v>
      </c>
      <c r="W8" s="203" t="s">
        <v>712</v>
      </c>
      <c r="X8" s="203" t="s">
        <v>307</v>
      </c>
      <c r="Y8" s="203" t="s">
        <v>24</v>
      </c>
      <c r="Z8" s="203" t="s">
        <v>259</v>
      </c>
      <c r="AA8" s="203" t="s">
        <v>260</v>
      </c>
      <c r="AB8" s="203" t="s">
        <v>260</v>
      </c>
      <c r="AD8" s="203" t="s">
        <v>260</v>
      </c>
      <c r="AE8" s="203" t="s">
        <v>832</v>
      </c>
      <c r="AF8" s="204" t="s">
        <v>354</v>
      </c>
      <c r="AG8" s="205" t="s">
        <v>833</v>
      </c>
      <c r="AH8" s="203" t="s">
        <v>712</v>
      </c>
      <c r="AI8" s="206" t="s">
        <v>834</v>
      </c>
      <c r="AJ8" s="203" t="s">
        <v>835</v>
      </c>
      <c r="AK8" s="203" t="s">
        <v>835</v>
      </c>
      <c r="AL8" s="203" t="s">
        <v>24</v>
      </c>
      <c r="AM8" s="203" t="s">
        <v>836</v>
      </c>
      <c r="AN8" s="203" t="s">
        <v>837</v>
      </c>
      <c r="AO8" s="203" t="s">
        <v>259</v>
      </c>
      <c r="AP8" s="203" t="s">
        <v>838</v>
      </c>
      <c r="AQ8" s="203" t="s">
        <v>839</v>
      </c>
      <c r="AR8" s="203" t="s">
        <v>260</v>
      </c>
      <c r="AS8" s="203" t="s">
        <v>840</v>
      </c>
      <c r="AT8" s="203" t="s">
        <v>841</v>
      </c>
      <c r="AU8" s="203" t="s">
        <v>260</v>
      </c>
      <c r="AV8" s="203" t="s">
        <v>842</v>
      </c>
      <c r="AW8" s="203" t="s">
        <v>307</v>
      </c>
    </row>
    <row r="9" spans="1:49" x14ac:dyDescent="0.2">
      <c r="A9" s="18">
        <v>7</v>
      </c>
      <c r="B9" s="67" t="s">
        <v>923</v>
      </c>
      <c r="C9" s="66" t="s">
        <v>277</v>
      </c>
      <c r="D9" s="65" t="s">
        <v>924</v>
      </c>
      <c r="F9" s="64" t="s">
        <v>255</v>
      </c>
      <c r="G9" s="77">
        <v>12</v>
      </c>
      <c r="H9" s="127" t="s">
        <v>36</v>
      </c>
      <c r="I9" s="198" t="s">
        <v>255</v>
      </c>
      <c r="J9" s="178">
        <f t="shared" si="0"/>
        <v>130.57422918584882</v>
      </c>
      <c r="K9" s="198" t="s">
        <v>254</v>
      </c>
      <c r="L9" s="178">
        <f t="shared" si="1"/>
        <v>153.95906230238126</v>
      </c>
      <c r="M9" s="198">
        <v>5</v>
      </c>
      <c r="N9" s="178">
        <f t="shared" si="2"/>
        <v>85.677228752246961</v>
      </c>
      <c r="O9" s="198" t="s">
        <v>259</v>
      </c>
      <c r="P9" s="178">
        <f t="shared" si="3"/>
        <v>85.677228752246961</v>
      </c>
      <c r="Q9" s="179">
        <f t="shared" si="4"/>
        <v>455.88774899272397</v>
      </c>
      <c r="S9" s="203" t="s">
        <v>261</v>
      </c>
      <c r="T9" s="203"/>
      <c r="U9" s="204" t="s">
        <v>268</v>
      </c>
      <c r="V9" s="205" t="s">
        <v>843</v>
      </c>
      <c r="W9" s="203" t="s">
        <v>712</v>
      </c>
      <c r="X9" s="203" t="s">
        <v>311</v>
      </c>
      <c r="Y9" s="203" t="s">
        <v>260</v>
      </c>
      <c r="Z9" s="203" t="s">
        <v>24</v>
      </c>
      <c r="AA9" s="203" t="s">
        <v>261</v>
      </c>
      <c r="AB9" s="203" t="s">
        <v>24</v>
      </c>
      <c r="AD9" s="203" t="s">
        <v>261</v>
      </c>
      <c r="AE9" s="203"/>
      <c r="AF9" s="204" t="s">
        <v>268</v>
      </c>
      <c r="AG9" s="205" t="s">
        <v>843</v>
      </c>
      <c r="AH9" s="203" t="s">
        <v>712</v>
      </c>
      <c r="AI9" s="206" t="s">
        <v>844</v>
      </c>
      <c r="AJ9" s="203" t="s">
        <v>845</v>
      </c>
      <c r="AK9" s="203" t="s">
        <v>846</v>
      </c>
      <c r="AL9" s="203" t="s">
        <v>260</v>
      </c>
      <c r="AM9" s="203" t="s">
        <v>835</v>
      </c>
      <c r="AN9" s="203" t="s">
        <v>835</v>
      </c>
      <c r="AO9" s="203" t="s">
        <v>24</v>
      </c>
      <c r="AP9" s="203" t="s">
        <v>847</v>
      </c>
      <c r="AQ9" s="203" t="s">
        <v>848</v>
      </c>
      <c r="AR9" s="203" t="s">
        <v>261</v>
      </c>
      <c r="AS9" s="203" t="s">
        <v>835</v>
      </c>
      <c r="AT9" s="203" t="s">
        <v>835</v>
      </c>
      <c r="AU9" s="203" t="s">
        <v>24</v>
      </c>
      <c r="AV9" s="203" t="s">
        <v>849</v>
      </c>
      <c r="AW9" s="203" t="s">
        <v>311</v>
      </c>
    </row>
    <row r="10" spans="1:49" x14ac:dyDescent="0.2">
      <c r="A10" s="18">
        <v>8</v>
      </c>
      <c r="B10" s="67" t="s">
        <v>323</v>
      </c>
      <c r="C10" s="66" t="s">
        <v>199</v>
      </c>
      <c r="D10" s="65" t="s">
        <v>1035</v>
      </c>
      <c r="F10" s="64" t="s">
        <v>254</v>
      </c>
      <c r="G10" s="77">
        <v>9</v>
      </c>
      <c r="H10" s="127" t="s">
        <v>55</v>
      </c>
      <c r="I10" s="198" t="s">
        <v>254</v>
      </c>
      <c r="J10" s="178">
        <f t="shared" si="0"/>
        <v>147.71212547196626</v>
      </c>
      <c r="K10" s="198" t="s">
        <v>254</v>
      </c>
      <c r="L10" s="178">
        <f t="shared" si="1"/>
        <v>147.71212547196626</v>
      </c>
      <c r="M10" s="198" t="s">
        <v>254</v>
      </c>
      <c r="N10" s="178">
        <f t="shared" si="2"/>
        <v>147.71212547196626</v>
      </c>
      <c r="O10" s="198" t="s">
        <v>25</v>
      </c>
      <c r="P10" s="178">
        <f t="shared" si="3"/>
        <v>0</v>
      </c>
      <c r="Q10" s="179">
        <f t="shared" si="4"/>
        <v>443.13637641589878</v>
      </c>
      <c r="S10" s="276" t="s">
        <v>254</v>
      </c>
      <c r="T10" s="276" t="s">
        <v>201</v>
      </c>
      <c r="U10" s="277" t="s">
        <v>122</v>
      </c>
      <c r="V10" s="278" t="s">
        <v>850</v>
      </c>
      <c r="W10" s="276" t="s">
        <v>519</v>
      </c>
      <c r="X10" s="276" t="s">
        <v>258</v>
      </c>
      <c r="Y10" s="276" t="s">
        <v>254</v>
      </c>
      <c r="Z10" s="276" t="s">
        <v>255</v>
      </c>
      <c r="AA10" s="276" t="s">
        <v>254</v>
      </c>
      <c r="AB10" s="276">
        <v>5</v>
      </c>
      <c r="AD10" s="276" t="s">
        <v>254</v>
      </c>
      <c r="AE10" s="276" t="s">
        <v>201</v>
      </c>
      <c r="AF10" s="277" t="s">
        <v>122</v>
      </c>
      <c r="AG10" s="278" t="s">
        <v>850</v>
      </c>
      <c r="AH10" s="276" t="s">
        <v>519</v>
      </c>
      <c r="AI10" s="279" t="s">
        <v>851</v>
      </c>
      <c r="AJ10" s="276" t="s">
        <v>852</v>
      </c>
      <c r="AK10" s="276" t="s">
        <v>853</v>
      </c>
      <c r="AL10" s="276" t="s">
        <v>254</v>
      </c>
      <c r="AM10" s="276" t="s">
        <v>854</v>
      </c>
      <c r="AN10" s="276" t="s">
        <v>855</v>
      </c>
      <c r="AO10" s="276" t="s">
        <v>255</v>
      </c>
      <c r="AP10" s="276" t="s">
        <v>856</v>
      </c>
      <c r="AQ10" s="276" t="s">
        <v>857</v>
      </c>
      <c r="AR10" s="276" t="s">
        <v>254</v>
      </c>
      <c r="AS10" s="276" t="s">
        <v>858</v>
      </c>
      <c r="AT10" s="276" t="s">
        <v>859</v>
      </c>
      <c r="AU10" s="276">
        <v>5</v>
      </c>
      <c r="AV10" s="276" t="s">
        <v>305</v>
      </c>
      <c r="AW10" s="276" t="s">
        <v>258</v>
      </c>
    </row>
    <row r="11" spans="1:49" x14ac:dyDescent="0.2">
      <c r="A11" s="18">
        <v>9</v>
      </c>
      <c r="B11" s="67" t="s">
        <v>164</v>
      </c>
      <c r="C11" s="66" t="s">
        <v>76</v>
      </c>
      <c r="D11" s="65" t="s">
        <v>1043</v>
      </c>
      <c r="F11" s="64" t="s">
        <v>255</v>
      </c>
      <c r="G11" s="77">
        <v>9</v>
      </c>
      <c r="H11" s="127" t="s">
        <v>55</v>
      </c>
      <c r="I11" s="198" t="s">
        <v>255</v>
      </c>
      <c r="J11" s="178">
        <f t="shared" si="0"/>
        <v>121.54951457765607</v>
      </c>
      <c r="K11" s="198" t="s">
        <v>257</v>
      </c>
      <c r="L11" s="178">
        <f t="shared" si="1"/>
        <v>101.6338405137609</v>
      </c>
      <c r="M11" s="198">
        <v>4</v>
      </c>
      <c r="N11" s="178">
        <f t="shared" si="2"/>
        <v>84.275792572234778</v>
      </c>
      <c r="O11" s="198" t="s">
        <v>255</v>
      </c>
      <c r="P11" s="178">
        <f t="shared" si="3"/>
        <v>121.54951457765607</v>
      </c>
      <c r="Q11" s="179">
        <f t="shared" si="4"/>
        <v>429.00866224130777</v>
      </c>
      <c r="S11" s="276" t="s">
        <v>255</v>
      </c>
      <c r="T11" s="276" t="s">
        <v>524</v>
      </c>
      <c r="U11" s="277" t="s">
        <v>160</v>
      </c>
      <c r="V11" s="278" t="s">
        <v>860</v>
      </c>
      <c r="W11" s="276" t="s">
        <v>519</v>
      </c>
      <c r="X11" s="276" t="s">
        <v>261</v>
      </c>
      <c r="Y11" s="276">
        <v>4</v>
      </c>
      <c r="Z11" s="276" t="s">
        <v>254</v>
      </c>
      <c r="AA11" s="276" t="s">
        <v>255</v>
      </c>
      <c r="AB11" s="276" t="s">
        <v>258</v>
      </c>
      <c r="AD11" s="276" t="s">
        <v>255</v>
      </c>
      <c r="AE11" s="276" t="s">
        <v>524</v>
      </c>
      <c r="AF11" s="277" t="s">
        <v>160</v>
      </c>
      <c r="AG11" s="278" t="s">
        <v>860</v>
      </c>
      <c r="AH11" s="276" t="s">
        <v>519</v>
      </c>
      <c r="AI11" s="279" t="s">
        <v>861</v>
      </c>
      <c r="AJ11" s="276" t="s">
        <v>862</v>
      </c>
      <c r="AK11" s="276" t="s">
        <v>863</v>
      </c>
      <c r="AL11" s="276">
        <v>4</v>
      </c>
      <c r="AM11" s="276" t="s">
        <v>864</v>
      </c>
      <c r="AN11" s="276" t="s">
        <v>865</v>
      </c>
      <c r="AO11" s="276" t="s">
        <v>254</v>
      </c>
      <c r="AP11" s="276" t="s">
        <v>866</v>
      </c>
      <c r="AQ11" s="276" t="s">
        <v>867</v>
      </c>
      <c r="AR11" s="276" t="s">
        <v>255</v>
      </c>
      <c r="AS11" s="276" t="s">
        <v>868</v>
      </c>
      <c r="AT11" s="276" t="s">
        <v>869</v>
      </c>
      <c r="AU11" s="276" t="s">
        <v>258</v>
      </c>
      <c r="AV11" s="276" t="s">
        <v>329</v>
      </c>
      <c r="AW11" s="276" t="s">
        <v>261</v>
      </c>
    </row>
    <row r="12" spans="1:49" x14ac:dyDescent="0.2">
      <c r="A12" s="18">
        <v>10</v>
      </c>
      <c r="B12" s="67" t="s">
        <v>315</v>
      </c>
      <c r="C12" s="66" t="s">
        <v>264</v>
      </c>
      <c r="D12" s="65" t="s">
        <v>790</v>
      </c>
      <c r="F12" s="64" t="s">
        <v>255</v>
      </c>
      <c r="G12" s="77">
        <v>7</v>
      </c>
      <c r="H12" s="127" t="s">
        <v>712</v>
      </c>
      <c r="I12" s="198" t="s">
        <v>255</v>
      </c>
      <c r="J12" s="178">
        <f t="shared" si="0"/>
        <v>112.91768793179949</v>
      </c>
      <c r="K12" s="198" t="s">
        <v>255</v>
      </c>
      <c r="L12" s="178">
        <f t="shared" si="1"/>
        <v>112.91768793179949</v>
      </c>
      <c r="M12" s="198" t="s">
        <v>255</v>
      </c>
      <c r="N12" s="178">
        <f t="shared" si="2"/>
        <v>112.91768793179949</v>
      </c>
      <c r="O12" s="198">
        <v>3</v>
      </c>
      <c r="P12" s="178">
        <f t="shared" si="3"/>
        <v>89.827410693301147</v>
      </c>
      <c r="Q12" s="179">
        <f t="shared" si="4"/>
        <v>428.58047448869962</v>
      </c>
      <c r="S12" s="276" t="s">
        <v>257</v>
      </c>
      <c r="T12" s="276" t="s">
        <v>202</v>
      </c>
      <c r="U12" s="277" t="s">
        <v>156</v>
      </c>
      <c r="V12" s="278" t="s">
        <v>870</v>
      </c>
      <c r="W12" s="276" t="s">
        <v>519</v>
      </c>
      <c r="X12" s="276" t="s">
        <v>305</v>
      </c>
      <c r="Y12" s="276" t="s">
        <v>255</v>
      </c>
      <c r="Z12" s="276" t="s">
        <v>257</v>
      </c>
      <c r="AA12" s="276" t="s">
        <v>258</v>
      </c>
      <c r="AB12" s="276">
        <v>6</v>
      </c>
      <c r="AD12" s="276" t="s">
        <v>257</v>
      </c>
      <c r="AE12" s="276" t="s">
        <v>202</v>
      </c>
      <c r="AF12" s="277" t="s">
        <v>156</v>
      </c>
      <c r="AG12" s="278" t="s">
        <v>870</v>
      </c>
      <c r="AH12" s="276" t="s">
        <v>519</v>
      </c>
      <c r="AI12" s="279" t="s">
        <v>871</v>
      </c>
      <c r="AJ12" s="276" t="s">
        <v>872</v>
      </c>
      <c r="AK12" s="276" t="s">
        <v>873</v>
      </c>
      <c r="AL12" s="276" t="s">
        <v>255</v>
      </c>
      <c r="AM12" s="276" t="s">
        <v>874</v>
      </c>
      <c r="AN12" s="276" t="s">
        <v>875</v>
      </c>
      <c r="AO12" s="276" t="s">
        <v>257</v>
      </c>
      <c r="AP12" s="276" t="s">
        <v>876</v>
      </c>
      <c r="AQ12" s="276" t="s">
        <v>877</v>
      </c>
      <c r="AR12" s="276" t="s">
        <v>258</v>
      </c>
      <c r="AS12" s="276" t="s">
        <v>878</v>
      </c>
      <c r="AT12" s="276" t="s">
        <v>821</v>
      </c>
      <c r="AU12" s="276">
        <v>6</v>
      </c>
      <c r="AV12" s="276" t="s">
        <v>306</v>
      </c>
      <c r="AW12" s="276" t="s">
        <v>305</v>
      </c>
    </row>
    <row r="13" spans="1:49" x14ac:dyDescent="0.2">
      <c r="A13" s="18">
        <v>11</v>
      </c>
      <c r="B13" s="67" t="s">
        <v>201</v>
      </c>
      <c r="C13" s="66" t="s">
        <v>122</v>
      </c>
      <c r="D13" s="65" t="s">
        <v>850</v>
      </c>
      <c r="F13" s="64" t="s">
        <v>254</v>
      </c>
      <c r="G13" s="77">
        <v>6</v>
      </c>
      <c r="H13" s="127" t="s">
        <v>519</v>
      </c>
      <c r="I13" s="198" t="s">
        <v>254</v>
      </c>
      <c r="J13" s="178">
        <f t="shared" si="0"/>
        <v>138.90756251918219</v>
      </c>
      <c r="K13" s="198" t="s">
        <v>255</v>
      </c>
      <c r="L13" s="178">
        <f t="shared" si="1"/>
        <v>107.18939606931647</v>
      </c>
      <c r="M13" s="198" t="s">
        <v>254</v>
      </c>
      <c r="N13" s="178">
        <f t="shared" si="2"/>
        <v>138.90756251918219</v>
      </c>
      <c r="O13" s="198">
        <v>5</v>
      </c>
      <c r="P13" s="178">
        <f t="shared" si="3"/>
        <v>37.29239563571457</v>
      </c>
      <c r="Q13" s="179">
        <f t="shared" si="4"/>
        <v>422.2969167433954</v>
      </c>
      <c r="S13" s="276" t="s">
        <v>258</v>
      </c>
      <c r="T13" s="276" t="s">
        <v>119</v>
      </c>
      <c r="U13" s="277" t="s">
        <v>1384</v>
      </c>
      <c r="V13" s="278" t="s">
        <v>879</v>
      </c>
      <c r="W13" s="276" t="s">
        <v>519</v>
      </c>
      <c r="X13" s="276" t="s">
        <v>329</v>
      </c>
      <c r="Y13" s="276" t="s">
        <v>257</v>
      </c>
      <c r="Z13" s="276" t="s">
        <v>258</v>
      </c>
      <c r="AA13" s="276">
        <v>5</v>
      </c>
      <c r="AB13" s="276">
        <v>4</v>
      </c>
      <c r="AD13" s="276" t="s">
        <v>258</v>
      </c>
      <c r="AE13" s="276" t="s">
        <v>119</v>
      </c>
      <c r="AF13" s="277" t="s">
        <v>1384</v>
      </c>
      <c r="AG13" s="278" t="s">
        <v>879</v>
      </c>
      <c r="AH13" s="276" t="s">
        <v>519</v>
      </c>
      <c r="AI13" s="279" t="s">
        <v>880</v>
      </c>
      <c r="AJ13" s="276" t="s">
        <v>881</v>
      </c>
      <c r="AK13" s="276" t="s">
        <v>882</v>
      </c>
      <c r="AL13" s="276" t="s">
        <v>257</v>
      </c>
      <c r="AM13" s="276" t="s">
        <v>883</v>
      </c>
      <c r="AN13" s="276" t="s">
        <v>884</v>
      </c>
      <c r="AO13" s="276" t="s">
        <v>258</v>
      </c>
      <c r="AP13" s="276" t="s">
        <v>885</v>
      </c>
      <c r="AQ13" s="276" t="s">
        <v>886</v>
      </c>
      <c r="AR13" s="276">
        <v>5</v>
      </c>
      <c r="AS13" s="276" t="s">
        <v>887</v>
      </c>
      <c r="AT13" s="276" t="s">
        <v>888</v>
      </c>
      <c r="AU13" s="276">
        <v>4</v>
      </c>
      <c r="AV13" s="276" t="s">
        <v>250</v>
      </c>
      <c r="AW13" s="276" t="s">
        <v>329</v>
      </c>
    </row>
    <row r="14" spans="1:49" x14ac:dyDescent="0.2">
      <c r="A14" s="18">
        <v>12</v>
      </c>
      <c r="B14" s="67" t="s">
        <v>332</v>
      </c>
      <c r="C14" s="66" t="s">
        <v>139</v>
      </c>
      <c r="D14" s="65" t="s">
        <v>1178</v>
      </c>
      <c r="F14" s="64" t="s">
        <v>255</v>
      </c>
      <c r="G14" s="77">
        <v>14</v>
      </c>
      <c r="H14" s="127" t="s">
        <v>56</v>
      </c>
      <c r="I14" s="198">
        <v>3.5</v>
      </c>
      <c r="J14" s="178">
        <f t="shared" si="0"/>
        <v>112.24585670925526</v>
      </c>
      <c r="K14" s="198" t="s">
        <v>257</v>
      </c>
      <c r="L14" s="178">
        <f t="shared" si="1"/>
        <v>119.16462476221449</v>
      </c>
      <c r="M14" s="198" t="s">
        <v>258</v>
      </c>
      <c r="N14" s="178">
        <f t="shared" si="2"/>
        <v>105.77483078894235</v>
      </c>
      <c r="O14" s="198">
        <v>6</v>
      </c>
      <c r="P14" s="178">
        <f t="shared" si="3"/>
        <v>82.684553550444008</v>
      </c>
      <c r="Q14" s="179">
        <f t="shared" si="4"/>
        <v>419.86986581085614</v>
      </c>
      <c r="S14" s="276" t="s">
        <v>259</v>
      </c>
      <c r="T14" s="276" t="s">
        <v>1385</v>
      </c>
      <c r="U14" s="277" t="s">
        <v>322</v>
      </c>
      <c r="V14" s="278" t="s">
        <v>889</v>
      </c>
      <c r="W14" s="276" t="s">
        <v>519</v>
      </c>
      <c r="X14" s="276" t="s">
        <v>328</v>
      </c>
      <c r="Y14" s="276">
        <v>5</v>
      </c>
      <c r="Z14" s="276" t="s">
        <v>259</v>
      </c>
      <c r="AA14" s="276" t="s">
        <v>257</v>
      </c>
      <c r="AB14" s="276" t="s">
        <v>259</v>
      </c>
      <c r="AD14" s="276" t="s">
        <v>259</v>
      </c>
      <c r="AE14" s="276" t="s">
        <v>1385</v>
      </c>
      <c r="AF14" s="277" t="s">
        <v>322</v>
      </c>
      <c r="AG14" s="278" t="s">
        <v>889</v>
      </c>
      <c r="AH14" s="276" t="s">
        <v>519</v>
      </c>
      <c r="AI14" s="279" t="s">
        <v>890</v>
      </c>
      <c r="AJ14" s="276" t="s">
        <v>891</v>
      </c>
      <c r="AK14" s="276" t="s">
        <v>892</v>
      </c>
      <c r="AL14" s="276">
        <v>5</v>
      </c>
      <c r="AM14" s="276" t="s">
        <v>893</v>
      </c>
      <c r="AN14" s="276" t="s">
        <v>894</v>
      </c>
      <c r="AO14" s="276" t="s">
        <v>259</v>
      </c>
      <c r="AP14" s="276" t="s">
        <v>895</v>
      </c>
      <c r="AQ14" s="276" t="s">
        <v>896</v>
      </c>
      <c r="AR14" s="276" t="s">
        <v>257</v>
      </c>
      <c r="AS14" s="276" t="s">
        <v>897</v>
      </c>
      <c r="AT14" s="276" t="s">
        <v>898</v>
      </c>
      <c r="AU14" s="276" t="s">
        <v>259</v>
      </c>
      <c r="AV14" s="276" t="s">
        <v>662</v>
      </c>
      <c r="AW14" s="276" t="s">
        <v>328</v>
      </c>
    </row>
    <row r="15" spans="1:49" x14ac:dyDescent="0.2">
      <c r="A15" s="18">
        <v>13</v>
      </c>
      <c r="B15" s="67" t="s">
        <v>1326</v>
      </c>
      <c r="C15" s="66" t="s">
        <v>1327</v>
      </c>
      <c r="D15" s="65" t="s">
        <v>1328</v>
      </c>
      <c r="F15" s="64" t="s">
        <v>255</v>
      </c>
      <c r="G15" s="77">
        <v>7</v>
      </c>
      <c r="H15" s="127" t="s">
        <v>57</v>
      </c>
      <c r="I15" s="198">
        <v>3</v>
      </c>
      <c r="J15" s="178">
        <f t="shared" si="0"/>
        <v>89.827410693301147</v>
      </c>
      <c r="K15" s="198" t="s">
        <v>257</v>
      </c>
      <c r="L15" s="178">
        <f t="shared" si="1"/>
        <v>89.827410693301147</v>
      </c>
      <c r="M15" s="198" t="s">
        <v>255</v>
      </c>
      <c r="N15" s="178">
        <f t="shared" si="2"/>
        <v>112.91768793179949</v>
      </c>
      <c r="O15" s="198" t="s">
        <v>255</v>
      </c>
      <c r="P15" s="178">
        <f t="shared" si="3"/>
        <v>112.91768793179949</v>
      </c>
      <c r="Q15" s="179">
        <f t="shared" si="4"/>
        <v>405.49019725020128</v>
      </c>
      <c r="S15" s="276" t="s">
        <v>260</v>
      </c>
      <c r="T15" s="276" t="s">
        <v>899</v>
      </c>
      <c r="U15" s="277" t="s">
        <v>900</v>
      </c>
      <c r="V15" s="278" t="s">
        <v>901</v>
      </c>
      <c r="W15" s="276" t="s">
        <v>519</v>
      </c>
      <c r="X15" s="276" t="s">
        <v>662</v>
      </c>
      <c r="Y15" s="276">
        <v>6</v>
      </c>
      <c r="Z15" s="276" t="s">
        <v>260</v>
      </c>
      <c r="AA15" s="276" t="s">
        <v>260</v>
      </c>
      <c r="AB15" s="276" t="s">
        <v>260</v>
      </c>
      <c r="AD15" s="276" t="s">
        <v>260</v>
      </c>
      <c r="AE15" s="276" t="s">
        <v>899</v>
      </c>
      <c r="AF15" s="277" t="s">
        <v>900</v>
      </c>
      <c r="AG15" s="278" t="s">
        <v>901</v>
      </c>
      <c r="AH15" s="276" t="s">
        <v>519</v>
      </c>
      <c r="AI15" s="279" t="s">
        <v>902</v>
      </c>
      <c r="AJ15" s="276" t="s">
        <v>903</v>
      </c>
      <c r="AK15" s="276" t="s">
        <v>904</v>
      </c>
      <c r="AL15" s="276">
        <v>6</v>
      </c>
      <c r="AM15" s="276" t="s">
        <v>905</v>
      </c>
      <c r="AN15" s="276" t="s">
        <v>906</v>
      </c>
      <c r="AO15" s="276" t="s">
        <v>260</v>
      </c>
      <c r="AP15" s="276" t="s">
        <v>907</v>
      </c>
      <c r="AQ15" s="276" t="s">
        <v>908</v>
      </c>
      <c r="AR15" s="276" t="s">
        <v>260</v>
      </c>
      <c r="AS15" s="276" t="s">
        <v>909</v>
      </c>
      <c r="AT15" s="276" t="s">
        <v>910</v>
      </c>
      <c r="AU15" s="276" t="s">
        <v>260</v>
      </c>
      <c r="AV15" s="276" t="s">
        <v>911</v>
      </c>
      <c r="AW15" s="276" t="s">
        <v>662</v>
      </c>
    </row>
    <row r="16" spans="1:49" x14ac:dyDescent="0.2">
      <c r="A16" s="18">
        <v>14</v>
      </c>
      <c r="B16" s="67" t="s">
        <v>1336</v>
      </c>
      <c r="C16" s="66" t="s">
        <v>94</v>
      </c>
      <c r="D16" s="65" t="s">
        <v>1337</v>
      </c>
      <c r="F16" s="64" t="s">
        <v>257</v>
      </c>
      <c r="G16" s="77">
        <v>7</v>
      </c>
      <c r="H16" s="127" t="s">
        <v>57</v>
      </c>
      <c r="I16" s="198" t="s">
        <v>255</v>
      </c>
      <c r="J16" s="178">
        <f t="shared" si="0"/>
        <v>112.91768793179949</v>
      </c>
      <c r="K16" s="198" t="s">
        <v>255</v>
      </c>
      <c r="L16" s="178">
        <f t="shared" si="1"/>
        <v>112.91768793179949</v>
      </c>
      <c r="M16" s="198">
        <v>3</v>
      </c>
      <c r="N16" s="178">
        <f t="shared" si="2"/>
        <v>89.827410693301147</v>
      </c>
      <c r="O16" s="198" t="s">
        <v>257</v>
      </c>
      <c r="P16" s="178">
        <f t="shared" si="3"/>
        <v>89.827410693301147</v>
      </c>
      <c r="Q16" s="179">
        <f t="shared" si="4"/>
        <v>405.49019725020128</v>
      </c>
      <c r="S16" s="203" t="s">
        <v>254</v>
      </c>
      <c r="T16" s="203" t="s">
        <v>1386</v>
      </c>
      <c r="U16" s="204" t="s">
        <v>912</v>
      </c>
      <c r="V16" s="205" t="s">
        <v>913</v>
      </c>
      <c r="W16" s="203" t="s">
        <v>36</v>
      </c>
      <c r="X16" s="203" t="s">
        <v>259</v>
      </c>
      <c r="Y16" s="203" t="s">
        <v>254</v>
      </c>
      <c r="Z16" s="203">
        <v>3</v>
      </c>
      <c r="AA16" s="203" t="s">
        <v>254</v>
      </c>
      <c r="AB16" s="203" t="s">
        <v>257</v>
      </c>
      <c r="AD16" s="203" t="s">
        <v>254</v>
      </c>
      <c r="AE16" s="203" t="s">
        <v>1386</v>
      </c>
      <c r="AF16" s="204" t="s">
        <v>912</v>
      </c>
      <c r="AG16" s="205" t="s">
        <v>913</v>
      </c>
      <c r="AH16" s="203" t="s">
        <v>36</v>
      </c>
      <c r="AI16" s="206" t="s">
        <v>914</v>
      </c>
      <c r="AJ16" s="203" t="s">
        <v>915</v>
      </c>
      <c r="AK16" s="203" t="s">
        <v>916</v>
      </c>
      <c r="AL16" s="203" t="s">
        <v>254</v>
      </c>
      <c r="AM16" s="203" t="s">
        <v>917</v>
      </c>
      <c r="AN16" s="203" t="s">
        <v>918</v>
      </c>
      <c r="AO16" s="203">
        <v>3</v>
      </c>
      <c r="AP16" s="203" t="s">
        <v>919</v>
      </c>
      <c r="AQ16" s="203" t="s">
        <v>920</v>
      </c>
      <c r="AR16" s="203" t="s">
        <v>254</v>
      </c>
      <c r="AS16" s="203" t="s">
        <v>921</v>
      </c>
      <c r="AT16" s="203" t="s">
        <v>922</v>
      </c>
      <c r="AU16" s="203" t="s">
        <v>257</v>
      </c>
      <c r="AV16" s="203" t="s">
        <v>303</v>
      </c>
      <c r="AW16" s="203" t="s">
        <v>259</v>
      </c>
    </row>
    <row r="17" spans="1:49" x14ac:dyDescent="0.2">
      <c r="A17" s="18">
        <v>15</v>
      </c>
      <c r="B17" s="67" t="s">
        <v>328</v>
      </c>
      <c r="C17" s="85" t="s">
        <v>1188</v>
      </c>
      <c r="D17" s="65" t="s">
        <v>1189</v>
      </c>
      <c r="F17" s="64" t="s">
        <v>257</v>
      </c>
      <c r="G17" s="77">
        <v>14</v>
      </c>
      <c r="H17" s="127" t="s">
        <v>56</v>
      </c>
      <c r="I17" s="198">
        <v>9</v>
      </c>
      <c r="J17" s="178">
        <f t="shared" si="0"/>
        <v>52.45141916908851</v>
      </c>
      <c r="K17" s="198" t="s">
        <v>261</v>
      </c>
      <c r="L17" s="178">
        <f t="shared" si="1"/>
        <v>72.194356926056201</v>
      </c>
      <c r="M17" s="198" t="s">
        <v>255</v>
      </c>
      <c r="N17" s="178">
        <f t="shared" si="2"/>
        <v>135.11204485785569</v>
      </c>
      <c r="O17" s="198" t="s">
        <v>255</v>
      </c>
      <c r="P17" s="178">
        <f t="shared" si="3"/>
        <v>135.11204485785569</v>
      </c>
      <c r="Q17" s="179">
        <f t="shared" si="4"/>
        <v>394.86986581085614</v>
      </c>
      <c r="S17" s="203" t="s">
        <v>255</v>
      </c>
      <c r="T17" s="203" t="s">
        <v>923</v>
      </c>
      <c r="U17" s="204" t="s">
        <v>277</v>
      </c>
      <c r="V17" s="205" t="s">
        <v>924</v>
      </c>
      <c r="W17" s="203" t="s">
        <v>36</v>
      </c>
      <c r="X17" s="203" t="s">
        <v>303</v>
      </c>
      <c r="Y17" s="203" t="s">
        <v>255</v>
      </c>
      <c r="Z17" s="203" t="s">
        <v>254</v>
      </c>
      <c r="AA17" s="203">
        <v>5</v>
      </c>
      <c r="AB17" s="203" t="s">
        <v>259</v>
      </c>
      <c r="AD17" s="203" t="s">
        <v>255</v>
      </c>
      <c r="AE17" s="203" t="s">
        <v>923</v>
      </c>
      <c r="AF17" s="204" t="s">
        <v>277</v>
      </c>
      <c r="AG17" s="205" t="s">
        <v>924</v>
      </c>
      <c r="AH17" s="203" t="s">
        <v>36</v>
      </c>
      <c r="AI17" s="206" t="s">
        <v>925</v>
      </c>
      <c r="AJ17" s="203" t="s">
        <v>926</v>
      </c>
      <c r="AK17" s="203" t="s">
        <v>927</v>
      </c>
      <c r="AL17" s="203" t="s">
        <v>255</v>
      </c>
      <c r="AM17" s="203" t="s">
        <v>928</v>
      </c>
      <c r="AN17" s="203" t="s">
        <v>929</v>
      </c>
      <c r="AO17" s="203" t="s">
        <v>254</v>
      </c>
      <c r="AP17" s="203" t="s">
        <v>930</v>
      </c>
      <c r="AQ17" s="203" t="s">
        <v>931</v>
      </c>
      <c r="AR17" s="203">
        <v>5</v>
      </c>
      <c r="AS17" s="203" t="s">
        <v>932</v>
      </c>
      <c r="AT17" s="203" t="s">
        <v>933</v>
      </c>
      <c r="AU17" s="203" t="s">
        <v>259</v>
      </c>
      <c r="AV17" s="203" t="s">
        <v>328</v>
      </c>
      <c r="AW17" s="203" t="s">
        <v>303</v>
      </c>
    </row>
    <row r="18" spans="1:49" x14ac:dyDescent="0.2">
      <c r="A18" s="18">
        <v>16</v>
      </c>
      <c r="B18" s="67" t="s">
        <v>800</v>
      </c>
      <c r="C18" s="66" t="s">
        <v>801</v>
      </c>
      <c r="D18" s="65" t="s">
        <v>802</v>
      </c>
      <c r="F18" s="64" t="s">
        <v>257</v>
      </c>
      <c r="G18" s="77">
        <v>7</v>
      </c>
      <c r="H18" s="127" t="s">
        <v>712</v>
      </c>
      <c r="I18" s="198">
        <v>4</v>
      </c>
      <c r="J18" s="178">
        <f t="shared" si="0"/>
        <v>69.29475957717186</v>
      </c>
      <c r="K18" s="198" t="s">
        <v>257</v>
      </c>
      <c r="L18" s="178">
        <f t="shared" si="1"/>
        <v>89.827410693301147</v>
      </c>
      <c r="M18" s="198" t="s">
        <v>257</v>
      </c>
      <c r="N18" s="178">
        <f t="shared" si="2"/>
        <v>89.827410693301147</v>
      </c>
      <c r="O18" s="198" t="s">
        <v>254</v>
      </c>
      <c r="P18" s="178">
        <f t="shared" si="3"/>
        <v>142.25490200071283</v>
      </c>
      <c r="Q18" s="179">
        <f t="shared" si="4"/>
        <v>391.204482964487</v>
      </c>
      <c r="S18" s="203" t="s">
        <v>257</v>
      </c>
      <c r="T18" s="203" t="s">
        <v>531</v>
      </c>
      <c r="U18" s="204" t="s">
        <v>532</v>
      </c>
      <c r="V18" s="205" t="s">
        <v>934</v>
      </c>
      <c r="W18" s="203" t="s">
        <v>36</v>
      </c>
      <c r="X18" s="203" t="s">
        <v>253</v>
      </c>
      <c r="Y18" s="203">
        <v>10</v>
      </c>
      <c r="Z18" s="203" t="s">
        <v>255</v>
      </c>
      <c r="AA18" s="203" t="s">
        <v>255</v>
      </c>
      <c r="AB18" s="203" t="s">
        <v>260</v>
      </c>
      <c r="AD18" s="203" t="s">
        <v>257</v>
      </c>
      <c r="AE18" s="203" t="s">
        <v>531</v>
      </c>
      <c r="AF18" s="204" t="s">
        <v>532</v>
      </c>
      <c r="AG18" s="205" t="s">
        <v>934</v>
      </c>
      <c r="AH18" s="203" t="s">
        <v>36</v>
      </c>
      <c r="AI18" s="206" t="s">
        <v>935</v>
      </c>
      <c r="AJ18" s="203" t="s">
        <v>936</v>
      </c>
      <c r="AK18" s="203" t="s">
        <v>937</v>
      </c>
      <c r="AL18" s="203">
        <v>10</v>
      </c>
      <c r="AM18" s="203" t="s">
        <v>938</v>
      </c>
      <c r="AN18" s="203" t="s">
        <v>939</v>
      </c>
      <c r="AO18" s="203" t="s">
        <v>255</v>
      </c>
      <c r="AP18" s="203" t="s">
        <v>940</v>
      </c>
      <c r="AQ18" s="203" t="s">
        <v>941</v>
      </c>
      <c r="AR18" s="203" t="s">
        <v>255</v>
      </c>
      <c r="AS18" s="203" t="s">
        <v>942</v>
      </c>
      <c r="AT18" s="203" t="s">
        <v>785</v>
      </c>
      <c r="AU18" s="203" t="s">
        <v>260</v>
      </c>
      <c r="AV18" s="203" t="s">
        <v>311</v>
      </c>
      <c r="AW18" s="203" t="s">
        <v>253</v>
      </c>
    </row>
    <row r="19" spans="1:49" x14ac:dyDescent="0.2">
      <c r="A19" s="18">
        <v>17</v>
      </c>
      <c r="B19" s="67" t="s">
        <v>1219</v>
      </c>
      <c r="C19" s="85" t="s">
        <v>1220</v>
      </c>
      <c r="D19" s="65" t="s">
        <v>1221</v>
      </c>
      <c r="F19" s="64" t="s">
        <v>260</v>
      </c>
      <c r="G19" s="77">
        <v>14</v>
      </c>
      <c r="H19" s="127" t="s">
        <v>56</v>
      </c>
      <c r="I19" s="198" t="s">
        <v>258</v>
      </c>
      <c r="J19" s="178">
        <f t="shared" si="0"/>
        <v>105.77483078894235</v>
      </c>
      <c r="K19" s="198">
        <v>6</v>
      </c>
      <c r="L19" s="178">
        <f t="shared" si="1"/>
        <v>82.684553550444008</v>
      </c>
      <c r="M19" s="198" t="s">
        <v>259</v>
      </c>
      <c r="N19" s="178">
        <f t="shared" si="2"/>
        <v>93.786472995682388</v>
      </c>
      <c r="O19" s="198" t="s">
        <v>259</v>
      </c>
      <c r="P19" s="178">
        <f t="shared" si="3"/>
        <v>93.786472995682388</v>
      </c>
      <c r="Q19" s="179">
        <f t="shared" si="4"/>
        <v>376.03233033075117</v>
      </c>
      <c r="S19" s="203" t="s">
        <v>258</v>
      </c>
      <c r="T19" s="203" t="s">
        <v>1387</v>
      </c>
      <c r="U19" s="204" t="s">
        <v>374</v>
      </c>
      <c r="V19" s="205" t="s">
        <v>943</v>
      </c>
      <c r="W19" s="203" t="s">
        <v>36</v>
      </c>
      <c r="X19" s="203" t="s">
        <v>253</v>
      </c>
      <c r="Y19" s="203" t="s">
        <v>258</v>
      </c>
      <c r="Z19" s="203" t="s">
        <v>258</v>
      </c>
      <c r="AA19" s="203">
        <v>9</v>
      </c>
      <c r="AB19" s="203" t="s">
        <v>255</v>
      </c>
      <c r="AD19" s="203" t="s">
        <v>258</v>
      </c>
      <c r="AE19" s="203" t="s">
        <v>1387</v>
      </c>
      <c r="AF19" s="204" t="s">
        <v>374</v>
      </c>
      <c r="AG19" s="205" t="s">
        <v>943</v>
      </c>
      <c r="AH19" s="203" t="s">
        <v>36</v>
      </c>
      <c r="AI19" s="206" t="s">
        <v>944</v>
      </c>
      <c r="AJ19" s="203" t="s">
        <v>945</v>
      </c>
      <c r="AK19" s="203" t="s">
        <v>946</v>
      </c>
      <c r="AL19" s="203" t="s">
        <v>258</v>
      </c>
      <c r="AM19" s="203" t="s">
        <v>947</v>
      </c>
      <c r="AN19" s="203" t="s">
        <v>948</v>
      </c>
      <c r="AO19" s="203" t="s">
        <v>258</v>
      </c>
      <c r="AP19" s="203" t="s">
        <v>949</v>
      </c>
      <c r="AQ19" s="203" t="s">
        <v>950</v>
      </c>
      <c r="AR19" s="203">
        <v>9</v>
      </c>
      <c r="AS19" s="203" t="s">
        <v>951</v>
      </c>
      <c r="AT19" s="203" t="s">
        <v>952</v>
      </c>
      <c r="AU19" s="203" t="s">
        <v>255</v>
      </c>
      <c r="AV19" s="203" t="s">
        <v>310</v>
      </c>
      <c r="AW19" s="203" t="s">
        <v>253</v>
      </c>
    </row>
    <row r="20" spans="1:49" x14ac:dyDescent="0.2">
      <c r="A20" s="18">
        <v>18</v>
      </c>
      <c r="B20" s="67" t="s">
        <v>1387</v>
      </c>
      <c r="C20" s="66" t="s">
        <v>374</v>
      </c>
      <c r="D20" s="65" t="s">
        <v>943</v>
      </c>
      <c r="F20" s="64" t="s">
        <v>258</v>
      </c>
      <c r="G20" s="77">
        <v>12</v>
      </c>
      <c r="H20" s="127" t="s">
        <v>36</v>
      </c>
      <c r="I20" s="198" t="s">
        <v>258</v>
      </c>
      <c r="J20" s="178">
        <f t="shared" si="0"/>
        <v>98.85606273598313</v>
      </c>
      <c r="K20" s="198" t="s">
        <v>258</v>
      </c>
      <c r="L20" s="178">
        <f t="shared" si="1"/>
        <v>98.85606273598313</v>
      </c>
      <c r="M20" s="198">
        <v>9</v>
      </c>
      <c r="N20" s="178">
        <f t="shared" si="2"/>
        <v>39.580270163748324</v>
      </c>
      <c r="O20" s="198" t="s">
        <v>255</v>
      </c>
      <c r="P20" s="178">
        <f t="shared" si="3"/>
        <v>130.57422918584882</v>
      </c>
      <c r="Q20" s="179">
        <f t="shared" si="4"/>
        <v>367.86662482156339</v>
      </c>
      <c r="S20" s="203" t="s">
        <v>259</v>
      </c>
      <c r="T20" s="203" t="s">
        <v>1388</v>
      </c>
      <c r="U20" s="204" t="s">
        <v>953</v>
      </c>
      <c r="V20" s="205" t="s">
        <v>954</v>
      </c>
      <c r="W20" s="203" t="s">
        <v>36</v>
      </c>
      <c r="X20" s="203" t="s">
        <v>328</v>
      </c>
      <c r="Y20" s="203">
        <v>7</v>
      </c>
      <c r="Z20" s="203" t="s">
        <v>260</v>
      </c>
      <c r="AA20" s="203" t="s">
        <v>260</v>
      </c>
      <c r="AB20" s="203" t="s">
        <v>254</v>
      </c>
      <c r="AD20" s="203" t="s">
        <v>259</v>
      </c>
      <c r="AE20" s="203" t="s">
        <v>1388</v>
      </c>
      <c r="AF20" s="204" t="s">
        <v>953</v>
      </c>
      <c r="AG20" s="205" t="s">
        <v>954</v>
      </c>
      <c r="AH20" s="203" t="s">
        <v>36</v>
      </c>
      <c r="AI20" s="206" t="s">
        <v>955</v>
      </c>
      <c r="AJ20" s="203" t="s">
        <v>956</v>
      </c>
      <c r="AK20" s="203" t="s">
        <v>957</v>
      </c>
      <c r="AL20" s="203">
        <v>7</v>
      </c>
      <c r="AM20" s="203" t="s">
        <v>958</v>
      </c>
      <c r="AN20" s="203" t="s">
        <v>838</v>
      </c>
      <c r="AO20" s="203" t="s">
        <v>260</v>
      </c>
      <c r="AP20" s="203" t="s">
        <v>959</v>
      </c>
      <c r="AQ20" s="203" t="s">
        <v>960</v>
      </c>
      <c r="AR20" s="203" t="s">
        <v>260</v>
      </c>
      <c r="AS20" s="203" t="s">
        <v>961</v>
      </c>
      <c r="AT20" s="203" t="s">
        <v>962</v>
      </c>
      <c r="AU20" s="203" t="s">
        <v>254</v>
      </c>
      <c r="AV20" s="203" t="s">
        <v>311</v>
      </c>
      <c r="AW20" s="203" t="s">
        <v>328</v>
      </c>
    </row>
    <row r="21" spans="1:49" x14ac:dyDescent="0.2">
      <c r="A21" s="18">
        <v>19</v>
      </c>
      <c r="B21" s="67" t="s">
        <v>524</v>
      </c>
      <c r="C21" s="66" t="s">
        <v>160</v>
      </c>
      <c r="D21" s="65" t="s">
        <v>860</v>
      </c>
      <c r="F21" s="64" t="s">
        <v>255</v>
      </c>
      <c r="G21" s="77">
        <v>6</v>
      </c>
      <c r="H21" s="127" t="s">
        <v>519</v>
      </c>
      <c r="I21" s="198">
        <v>4</v>
      </c>
      <c r="J21" s="178">
        <f t="shared" si="0"/>
        <v>58.80456295278406</v>
      </c>
      <c r="K21" s="198" t="s">
        <v>254</v>
      </c>
      <c r="L21" s="178">
        <f t="shared" si="1"/>
        <v>138.90756251918219</v>
      </c>
      <c r="M21" s="198" t="s">
        <v>255</v>
      </c>
      <c r="N21" s="178">
        <f t="shared" si="2"/>
        <v>107.18939606931647</v>
      </c>
      <c r="O21" s="198" t="s">
        <v>258</v>
      </c>
      <c r="P21" s="178">
        <f t="shared" si="3"/>
        <v>58.80456295278406</v>
      </c>
      <c r="Q21" s="179">
        <f t="shared" si="4"/>
        <v>363.70608449406677</v>
      </c>
      <c r="S21" s="203" t="s">
        <v>260</v>
      </c>
      <c r="T21" s="203" t="s">
        <v>1389</v>
      </c>
      <c r="U21" s="204" t="s">
        <v>321</v>
      </c>
      <c r="V21" s="205" t="s">
        <v>963</v>
      </c>
      <c r="W21" s="203" t="s">
        <v>36</v>
      </c>
      <c r="X21" s="203" t="s">
        <v>250</v>
      </c>
      <c r="Y21" s="203" t="s">
        <v>259</v>
      </c>
      <c r="Z21" s="203" t="s">
        <v>261</v>
      </c>
      <c r="AA21" s="203" t="s">
        <v>258</v>
      </c>
      <c r="AB21" s="203">
        <v>8</v>
      </c>
      <c r="AD21" s="203" t="s">
        <v>260</v>
      </c>
      <c r="AE21" s="203" t="s">
        <v>1389</v>
      </c>
      <c r="AF21" s="204" t="s">
        <v>321</v>
      </c>
      <c r="AG21" s="205" t="s">
        <v>963</v>
      </c>
      <c r="AH21" s="203" t="s">
        <v>36</v>
      </c>
      <c r="AI21" s="206" t="s">
        <v>964</v>
      </c>
      <c r="AJ21" s="203" t="s">
        <v>965</v>
      </c>
      <c r="AK21" s="203" t="s">
        <v>966</v>
      </c>
      <c r="AL21" s="203" t="s">
        <v>259</v>
      </c>
      <c r="AM21" s="203" t="s">
        <v>967</v>
      </c>
      <c r="AN21" s="203" t="s">
        <v>968</v>
      </c>
      <c r="AO21" s="203" t="s">
        <v>261</v>
      </c>
      <c r="AP21" s="203" t="s">
        <v>969</v>
      </c>
      <c r="AQ21" s="203" t="s">
        <v>970</v>
      </c>
      <c r="AR21" s="203" t="s">
        <v>258</v>
      </c>
      <c r="AS21" s="203" t="s">
        <v>971</v>
      </c>
      <c r="AT21" s="203" t="s">
        <v>972</v>
      </c>
      <c r="AU21" s="203">
        <v>8</v>
      </c>
      <c r="AV21" s="203" t="s">
        <v>911</v>
      </c>
      <c r="AW21" s="203" t="s">
        <v>250</v>
      </c>
    </row>
    <row r="22" spans="1:49" x14ac:dyDescent="0.2">
      <c r="A22" s="18">
        <v>20</v>
      </c>
      <c r="B22" s="67" t="s">
        <v>531</v>
      </c>
      <c r="C22" s="66" t="s">
        <v>532</v>
      </c>
      <c r="D22" s="65" t="s">
        <v>934</v>
      </c>
      <c r="F22" s="64" t="s">
        <v>257</v>
      </c>
      <c r="G22" s="77">
        <v>12</v>
      </c>
      <c r="H22" s="127" t="s">
        <v>36</v>
      </c>
      <c r="I22" s="198">
        <v>10</v>
      </c>
      <c r="J22" s="178">
        <f t="shared" si="0"/>
        <v>28.959062302381241</v>
      </c>
      <c r="K22" s="198" t="s">
        <v>255</v>
      </c>
      <c r="L22" s="178">
        <f t="shared" si="1"/>
        <v>130.57422918584882</v>
      </c>
      <c r="M22" s="198" t="s">
        <v>255</v>
      </c>
      <c r="N22" s="178">
        <f t="shared" si="2"/>
        <v>130.57422918584882</v>
      </c>
      <c r="O22" s="198" t="s">
        <v>260</v>
      </c>
      <c r="P22" s="178">
        <f t="shared" si="3"/>
        <v>73.384833116532391</v>
      </c>
      <c r="Q22" s="179">
        <f t="shared" si="4"/>
        <v>363.49235379061128</v>
      </c>
      <c r="S22" s="203" t="s">
        <v>261</v>
      </c>
      <c r="T22" s="203" t="s">
        <v>381</v>
      </c>
      <c r="U22" s="204" t="s">
        <v>121</v>
      </c>
      <c r="V22" s="205" t="s">
        <v>973</v>
      </c>
      <c r="W22" s="203" t="s">
        <v>36</v>
      </c>
      <c r="X22" s="203" t="s">
        <v>662</v>
      </c>
      <c r="Y22" s="203" t="s">
        <v>260</v>
      </c>
      <c r="Z22" s="203">
        <v>8</v>
      </c>
      <c r="AA22" s="203" t="s">
        <v>303</v>
      </c>
      <c r="AB22" s="203" t="s">
        <v>258</v>
      </c>
      <c r="AD22" s="203" t="s">
        <v>261</v>
      </c>
      <c r="AE22" s="203" t="s">
        <v>381</v>
      </c>
      <c r="AF22" s="204" t="s">
        <v>121</v>
      </c>
      <c r="AG22" s="205" t="s">
        <v>973</v>
      </c>
      <c r="AH22" s="203" t="s">
        <v>36</v>
      </c>
      <c r="AI22" s="206" t="s">
        <v>974</v>
      </c>
      <c r="AJ22" s="203" t="s">
        <v>975</v>
      </c>
      <c r="AK22" s="203" t="s">
        <v>976</v>
      </c>
      <c r="AL22" s="203" t="s">
        <v>260</v>
      </c>
      <c r="AM22" s="203" t="s">
        <v>977</v>
      </c>
      <c r="AN22" s="203" t="s">
        <v>978</v>
      </c>
      <c r="AO22" s="203">
        <v>8</v>
      </c>
      <c r="AP22" s="203" t="s">
        <v>979</v>
      </c>
      <c r="AQ22" s="203" t="s">
        <v>980</v>
      </c>
      <c r="AR22" s="203" t="s">
        <v>303</v>
      </c>
      <c r="AS22" s="203" t="s">
        <v>981</v>
      </c>
      <c r="AT22" s="203" t="s">
        <v>982</v>
      </c>
      <c r="AU22" s="203" t="s">
        <v>258</v>
      </c>
      <c r="AV22" s="203" t="s">
        <v>983</v>
      </c>
      <c r="AW22" s="203" t="s">
        <v>662</v>
      </c>
    </row>
    <row r="23" spans="1:49" x14ac:dyDescent="0.2">
      <c r="A23" s="18">
        <v>21</v>
      </c>
      <c r="B23" s="67" t="s">
        <v>1388</v>
      </c>
      <c r="C23" s="66" t="s">
        <v>953</v>
      </c>
      <c r="D23" s="65" t="s">
        <v>954</v>
      </c>
      <c r="F23" s="64" t="s">
        <v>259</v>
      </c>
      <c r="G23" s="77">
        <v>12</v>
      </c>
      <c r="H23" s="127" t="s">
        <v>36</v>
      </c>
      <c r="I23" s="198">
        <v>7</v>
      </c>
      <c r="J23" s="178">
        <f t="shared" si="0"/>
        <v>61.704160301668395</v>
      </c>
      <c r="K23" s="198" t="s">
        <v>260</v>
      </c>
      <c r="L23" s="178">
        <f t="shared" si="1"/>
        <v>73.384833116532391</v>
      </c>
      <c r="M23" s="198" t="s">
        <v>260</v>
      </c>
      <c r="N23" s="178">
        <f t="shared" si="2"/>
        <v>73.384833116532391</v>
      </c>
      <c r="O23" s="198" t="s">
        <v>254</v>
      </c>
      <c r="P23" s="178">
        <f t="shared" si="3"/>
        <v>153.95906230238126</v>
      </c>
      <c r="Q23" s="179">
        <f t="shared" si="4"/>
        <v>362.43288883711443</v>
      </c>
      <c r="S23" s="203" t="s">
        <v>303</v>
      </c>
      <c r="T23" s="203" t="s">
        <v>319</v>
      </c>
      <c r="U23" s="204" t="s">
        <v>103</v>
      </c>
      <c r="V23" s="205" t="s">
        <v>984</v>
      </c>
      <c r="W23" s="203" t="s">
        <v>36</v>
      </c>
      <c r="X23" s="203" t="s">
        <v>310</v>
      </c>
      <c r="Y23" s="203" t="s">
        <v>257</v>
      </c>
      <c r="Z23" s="203" t="s">
        <v>259</v>
      </c>
      <c r="AA23" s="203">
        <v>11</v>
      </c>
      <c r="AB23" s="203">
        <v>11</v>
      </c>
      <c r="AD23" s="203" t="s">
        <v>303</v>
      </c>
      <c r="AE23" s="203" t="s">
        <v>319</v>
      </c>
      <c r="AF23" s="204" t="s">
        <v>103</v>
      </c>
      <c r="AG23" s="205" t="s">
        <v>984</v>
      </c>
      <c r="AH23" s="203" t="s">
        <v>36</v>
      </c>
      <c r="AI23" s="206" t="s">
        <v>985</v>
      </c>
      <c r="AJ23" s="203" t="s">
        <v>986</v>
      </c>
      <c r="AK23" s="203" t="s">
        <v>987</v>
      </c>
      <c r="AL23" s="203" t="s">
        <v>257</v>
      </c>
      <c r="AM23" s="203" t="s">
        <v>988</v>
      </c>
      <c r="AN23" s="203" t="s">
        <v>989</v>
      </c>
      <c r="AO23" s="203" t="s">
        <v>259</v>
      </c>
      <c r="AP23" s="203" t="s">
        <v>990</v>
      </c>
      <c r="AQ23" s="203" t="s">
        <v>991</v>
      </c>
      <c r="AR23" s="203">
        <v>11</v>
      </c>
      <c r="AS23" s="203" t="s">
        <v>992</v>
      </c>
      <c r="AT23" s="203" t="s">
        <v>993</v>
      </c>
      <c r="AU23" s="203">
        <v>11</v>
      </c>
      <c r="AV23" s="203" t="s">
        <v>994</v>
      </c>
      <c r="AW23" s="203" t="s">
        <v>310</v>
      </c>
    </row>
    <row r="24" spans="1:49" x14ac:dyDescent="0.2">
      <c r="A24" s="18">
        <v>22</v>
      </c>
      <c r="B24" s="67" t="s">
        <v>110</v>
      </c>
      <c r="C24" s="85" t="s">
        <v>142</v>
      </c>
      <c r="D24" s="65" t="s">
        <v>1198</v>
      </c>
      <c r="F24" s="64" t="s">
        <v>258</v>
      </c>
      <c r="G24" s="77">
        <v>14</v>
      </c>
      <c r="H24" s="127" t="s">
        <v>56</v>
      </c>
      <c r="I24" s="198" t="s">
        <v>260</v>
      </c>
      <c r="J24" s="178">
        <f t="shared" si="0"/>
        <v>82.684553550444008</v>
      </c>
      <c r="K24" s="198">
        <v>10</v>
      </c>
      <c r="L24" s="178">
        <f t="shared" si="1"/>
        <v>43.020687498197617</v>
      </c>
      <c r="M24" s="198" t="s">
        <v>257</v>
      </c>
      <c r="N24" s="178">
        <f t="shared" si="2"/>
        <v>119.16462476221449</v>
      </c>
      <c r="O24" s="198" t="s">
        <v>258</v>
      </c>
      <c r="P24" s="178">
        <f t="shared" si="3"/>
        <v>105.77483078894235</v>
      </c>
      <c r="Q24" s="179">
        <f t="shared" si="4"/>
        <v>350.64469659979846</v>
      </c>
      <c r="S24" s="203" t="s">
        <v>305</v>
      </c>
      <c r="T24" s="203" t="s">
        <v>161</v>
      </c>
      <c r="U24" s="204" t="s">
        <v>105</v>
      </c>
      <c r="V24" s="205" t="s">
        <v>995</v>
      </c>
      <c r="W24" s="203" t="s">
        <v>36</v>
      </c>
      <c r="X24" s="203" t="s">
        <v>310</v>
      </c>
      <c r="Y24" s="203">
        <v>9</v>
      </c>
      <c r="Z24" s="203" t="s">
        <v>305</v>
      </c>
      <c r="AA24" s="203" t="s">
        <v>257</v>
      </c>
      <c r="AB24" s="203" t="s">
        <v>261</v>
      </c>
      <c r="AD24" s="203" t="s">
        <v>305</v>
      </c>
      <c r="AE24" s="203" t="s">
        <v>161</v>
      </c>
      <c r="AF24" s="204" t="s">
        <v>105</v>
      </c>
      <c r="AG24" s="205" t="s">
        <v>995</v>
      </c>
      <c r="AH24" s="203" t="s">
        <v>36</v>
      </c>
      <c r="AI24" s="206" t="s">
        <v>996</v>
      </c>
      <c r="AJ24" s="203" t="s">
        <v>997</v>
      </c>
      <c r="AK24" s="203" t="s">
        <v>998</v>
      </c>
      <c r="AL24" s="203">
        <v>9</v>
      </c>
      <c r="AM24" s="203" t="s">
        <v>999</v>
      </c>
      <c r="AN24" s="203" t="s">
        <v>1000</v>
      </c>
      <c r="AO24" s="203" t="s">
        <v>305</v>
      </c>
      <c r="AP24" s="203" t="s">
        <v>1001</v>
      </c>
      <c r="AQ24" s="203" t="s">
        <v>1002</v>
      </c>
      <c r="AR24" s="203" t="s">
        <v>257</v>
      </c>
      <c r="AS24" s="203" t="s">
        <v>1003</v>
      </c>
      <c r="AT24" s="203" t="s">
        <v>1004</v>
      </c>
      <c r="AU24" s="203" t="s">
        <v>261</v>
      </c>
      <c r="AV24" s="203" t="s">
        <v>849</v>
      </c>
      <c r="AW24" s="203" t="s">
        <v>310</v>
      </c>
    </row>
    <row r="25" spans="1:49" x14ac:dyDescent="0.2">
      <c r="A25" s="18">
        <v>23</v>
      </c>
      <c r="B25" s="67" t="s">
        <v>195</v>
      </c>
      <c r="C25" s="85" t="s">
        <v>196</v>
      </c>
      <c r="D25" s="65" t="s">
        <v>1053</v>
      </c>
      <c r="F25" s="64" t="s">
        <v>257</v>
      </c>
      <c r="G25" s="77">
        <v>9</v>
      </c>
      <c r="H25" s="127" t="s">
        <v>55</v>
      </c>
      <c r="I25" s="198" t="s">
        <v>260</v>
      </c>
      <c r="J25" s="178">
        <f t="shared" si="0"/>
        <v>53.249007397228503</v>
      </c>
      <c r="K25" s="198">
        <v>7</v>
      </c>
      <c r="L25" s="178">
        <f t="shared" si="1"/>
        <v>38.790556804586728</v>
      </c>
      <c r="M25" s="198" t="s">
        <v>257</v>
      </c>
      <c r="N25" s="178">
        <f t="shared" si="2"/>
        <v>101.6338405137609</v>
      </c>
      <c r="O25" s="198" t="s">
        <v>254</v>
      </c>
      <c r="P25" s="178">
        <f t="shared" si="3"/>
        <v>147.71212547196626</v>
      </c>
      <c r="Q25" s="179">
        <f t="shared" si="4"/>
        <v>341.38553018754237</v>
      </c>
      <c r="S25" s="203" t="s">
        <v>253</v>
      </c>
      <c r="T25" s="203" t="s">
        <v>1005</v>
      </c>
      <c r="U25" s="204" t="s">
        <v>1006</v>
      </c>
      <c r="V25" s="205" t="s">
        <v>1007</v>
      </c>
      <c r="W25" s="203" t="s">
        <v>36</v>
      </c>
      <c r="X25" s="203" t="s">
        <v>911</v>
      </c>
      <c r="Y25" s="203" t="s">
        <v>303</v>
      </c>
      <c r="Z25" s="203">
        <v>10</v>
      </c>
      <c r="AA25" s="203" t="s">
        <v>261</v>
      </c>
      <c r="AB25" s="203" t="s">
        <v>305</v>
      </c>
      <c r="AD25" s="203" t="s">
        <v>253</v>
      </c>
      <c r="AE25" s="203" t="s">
        <v>1005</v>
      </c>
      <c r="AF25" s="204" t="s">
        <v>1006</v>
      </c>
      <c r="AG25" s="205" t="s">
        <v>1007</v>
      </c>
      <c r="AH25" s="203" t="s">
        <v>36</v>
      </c>
      <c r="AI25" s="206" t="s">
        <v>1008</v>
      </c>
      <c r="AJ25" s="203" t="s">
        <v>1009</v>
      </c>
      <c r="AK25" s="203" t="s">
        <v>1010</v>
      </c>
      <c r="AL25" s="203" t="s">
        <v>303</v>
      </c>
      <c r="AM25" s="203" t="s">
        <v>1011</v>
      </c>
      <c r="AN25" s="203" t="s">
        <v>1012</v>
      </c>
      <c r="AO25" s="203">
        <v>10</v>
      </c>
      <c r="AP25" s="203" t="s">
        <v>1013</v>
      </c>
      <c r="AQ25" s="203" t="s">
        <v>1014</v>
      </c>
      <c r="AR25" s="203" t="s">
        <v>261</v>
      </c>
      <c r="AS25" s="203" t="s">
        <v>1015</v>
      </c>
      <c r="AT25" s="203" t="s">
        <v>1016</v>
      </c>
      <c r="AU25" s="203" t="s">
        <v>305</v>
      </c>
      <c r="AV25" s="203" t="s">
        <v>1017</v>
      </c>
      <c r="AW25" s="203" t="s">
        <v>911</v>
      </c>
    </row>
    <row r="26" spans="1:49" x14ac:dyDescent="0.2">
      <c r="A26" s="18">
        <v>24</v>
      </c>
      <c r="B26" s="67" t="s">
        <v>503</v>
      </c>
      <c r="C26" s="85" t="s">
        <v>504</v>
      </c>
      <c r="D26" s="65" t="s">
        <v>1209</v>
      </c>
      <c r="F26" s="64" t="s">
        <v>259</v>
      </c>
      <c r="G26" s="77">
        <v>14</v>
      </c>
      <c r="H26" s="127" t="s">
        <v>56</v>
      </c>
      <c r="I26" s="198" t="s">
        <v>261</v>
      </c>
      <c r="J26" s="178">
        <f t="shared" si="0"/>
        <v>72.194356926056201</v>
      </c>
      <c r="K26" s="198" t="s">
        <v>258</v>
      </c>
      <c r="L26" s="178">
        <f t="shared" si="1"/>
        <v>105.77483078894235</v>
      </c>
      <c r="M26" s="198">
        <v>11</v>
      </c>
      <c r="N26" s="178">
        <f t="shared" si="2"/>
        <v>33.808196097429217</v>
      </c>
      <c r="O26" s="198" t="s">
        <v>257</v>
      </c>
      <c r="P26" s="178">
        <f t="shared" si="3"/>
        <v>119.16462476221449</v>
      </c>
      <c r="Q26" s="179">
        <f t="shared" si="4"/>
        <v>330.94200857464227</v>
      </c>
      <c r="S26" s="203" t="s">
        <v>329</v>
      </c>
      <c r="T26" s="203" t="s">
        <v>1018</v>
      </c>
      <c r="U26" s="204" t="s">
        <v>1019</v>
      </c>
      <c r="V26" s="205" t="s">
        <v>1020</v>
      </c>
      <c r="W26" s="203" t="s">
        <v>36</v>
      </c>
      <c r="X26" s="203" t="s">
        <v>1031</v>
      </c>
      <c r="Y26" s="203">
        <v>11</v>
      </c>
      <c r="Z26" s="203">
        <v>11</v>
      </c>
      <c r="AA26" s="203">
        <v>10</v>
      </c>
      <c r="AB26" s="203">
        <v>10</v>
      </c>
      <c r="AD26" s="203" t="s">
        <v>329</v>
      </c>
      <c r="AE26" s="203" t="s">
        <v>1018</v>
      </c>
      <c r="AF26" s="204" t="s">
        <v>1019</v>
      </c>
      <c r="AG26" s="205" t="s">
        <v>1020</v>
      </c>
      <c r="AH26" s="203" t="s">
        <v>36</v>
      </c>
      <c r="AI26" s="206" t="s">
        <v>1021</v>
      </c>
      <c r="AJ26" s="203" t="s">
        <v>1022</v>
      </c>
      <c r="AK26" s="203" t="s">
        <v>1023</v>
      </c>
      <c r="AL26" s="203">
        <v>11</v>
      </c>
      <c r="AM26" s="203" t="s">
        <v>1024</v>
      </c>
      <c r="AN26" s="203" t="s">
        <v>1025</v>
      </c>
      <c r="AO26" s="203">
        <v>11</v>
      </c>
      <c r="AP26" s="203" t="s">
        <v>1026</v>
      </c>
      <c r="AQ26" s="203" t="s">
        <v>1027</v>
      </c>
      <c r="AR26" s="203">
        <v>10</v>
      </c>
      <c r="AS26" s="203" t="s">
        <v>1028</v>
      </c>
      <c r="AT26" s="203" t="s">
        <v>1029</v>
      </c>
      <c r="AU26" s="203">
        <v>10</v>
      </c>
      <c r="AV26" s="203" t="s">
        <v>1030</v>
      </c>
      <c r="AW26" s="203" t="s">
        <v>1031</v>
      </c>
    </row>
    <row r="27" spans="1:49" x14ac:dyDescent="0.2">
      <c r="A27" s="18">
        <v>25</v>
      </c>
      <c r="B27" s="67" t="s">
        <v>324</v>
      </c>
      <c r="C27" s="66" t="s">
        <v>134</v>
      </c>
      <c r="D27" s="65" t="s">
        <v>1061</v>
      </c>
      <c r="F27" s="64" t="s">
        <v>258</v>
      </c>
      <c r="G27" s="77">
        <v>9</v>
      </c>
      <c r="H27" s="127" t="s">
        <v>55</v>
      </c>
      <c r="I27" s="198" t="s">
        <v>257</v>
      </c>
      <c r="J27" s="178">
        <f t="shared" si="0"/>
        <v>101.6338405137609</v>
      </c>
      <c r="K27" s="198">
        <v>5</v>
      </c>
      <c r="L27" s="178">
        <f t="shared" si="1"/>
        <v>68.319180810720866</v>
      </c>
      <c r="M27" s="198" t="s">
        <v>259</v>
      </c>
      <c r="N27" s="178">
        <f t="shared" si="2"/>
        <v>68.319180810720866</v>
      </c>
      <c r="O27" s="198" t="s">
        <v>258</v>
      </c>
      <c r="P27" s="178">
        <f t="shared" si="3"/>
        <v>84.275792572234778</v>
      </c>
      <c r="Q27" s="179">
        <f t="shared" si="4"/>
        <v>322.5479947074374</v>
      </c>
      <c r="S27" s="203">
        <v>12</v>
      </c>
      <c r="T27" s="203" t="s">
        <v>1390</v>
      </c>
      <c r="U27" s="204" t="s">
        <v>1032</v>
      </c>
      <c r="V27" s="205" t="s">
        <v>1033</v>
      </c>
      <c r="W27" s="203" t="s">
        <v>36</v>
      </c>
      <c r="X27" s="203">
        <v>39</v>
      </c>
      <c r="Y27" s="203" t="s">
        <v>24</v>
      </c>
      <c r="Z27" s="203" t="s">
        <v>25</v>
      </c>
      <c r="AA27" s="203" t="s">
        <v>25</v>
      </c>
      <c r="AB27" s="203" t="s">
        <v>25</v>
      </c>
      <c r="AD27" s="203">
        <v>12</v>
      </c>
      <c r="AE27" s="203" t="s">
        <v>1390</v>
      </c>
      <c r="AF27" s="204" t="s">
        <v>1032</v>
      </c>
      <c r="AG27" s="205" t="s">
        <v>1033</v>
      </c>
      <c r="AH27" s="203" t="s">
        <v>36</v>
      </c>
      <c r="AI27" s="206" t="s">
        <v>1034</v>
      </c>
      <c r="AJ27" s="203" t="s">
        <v>835</v>
      </c>
      <c r="AK27" s="203" t="s">
        <v>835</v>
      </c>
      <c r="AL27" s="203" t="s">
        <v>24</v>
      </c>
      <c r="AM27" s="203" t="s">
        <v>835</v>
      </c>
      <c r="AN27" s="203" t="s">
        <v>835</v>
      </c>
      <c r="AO27" s="203" t="s">
        <v>25</v>
      </c>
      <c r="AP27" s="203" t="s">
        <v>835</v>
      </c>
      <c r="AQ27" s="203" t="s">
        <v>835</v>
      </c>
      <c r="AR27" s="203" t="s">
        <v>25</v>
      </c>
      <c r="AS27" s="203" t="s">
        <v>835</v>
      </c>
      <c r="AT27" s="203" t="s">
        <v>835</v>
      </c>
      <c r="AU27" s="203" t="s">
        <v>25</v>
      </c>
      <c r="AV27" s="203">
        <v>52</v>
      </c>
      <c r="AW27" s="203">
        <v>39</v>
      </c>
    </row>
    <row r="28" spans="1:49" x14ac:dyDescent="0.2">
      <c r="A28" s="18">
        <v>26</v>
      </c>
      <c r="B28" s="67" t="s">
        <v>1241</v>
      </c>
      <c r="C28" s="85" t="s">
        <v>1242</v>
      </c>
      <c r="D28" s="65" t="s">
        <v>1243</v>
      </c>
      <c r="F28" s="64" t="s">
        <v>303</v>
      </c>
      <c r="G28" s="77">
        <v>14</v>
      </c>
      <c r="H28" s="127" t="s">
        <v>56</v>
      </c>
      <c r="I28" s="198" t="s">
        <v>259</v>
      </c>
      <c r="J28" s="178">
        <f t="shared" si="0"/>
        <v>93.786472995682388</v>
      </c>
      <c r="K28" s="198" t="s">
        <v>259</v>
      </c>
      <c r="L28" s="178">
        <f t="shared" si="1"/>
        <v>93.786472995682388</v>
      </c>
      <c r="M28" s="198">
        <v>8</v>
      </c>
      <c r="N28" s="178">
        <f t="shared" si="2"/>
        <v>62.151902434314721</v>
      </c>
      <c r="O28" s="198" t="s">
        <v>303</v>
      </c>
      <c r="P28" s="178">
        <f t="shared" si="3"/>
        <v>62.151902434314721</v>
      </c>
      <c r="Q28" s="179">
        <f t="shared" si="4"/>
        <v>311.87675085999422</v>
      </c>
      <c r="S28" s="276" t="s">
        <v>254</v>
      </c>
      <c r="T28" s="276" t="s">
        <v>323</v>
      </c>
      <c r="U28" s="277" t="s">
        <v>199</v>
      </c>
      <c r="V28" s="278" t="s">
        <v>1035</v>
      </c>
      <c r="W28" s="276" t="s">
        <v>55</v>
      </c>
      <c r="X28" s="276" t="s">
        <v>257</v>
      </c>
      <c r="Y28" s="276" t="s">
        <v>254</v>
      </c>
      <c r="Z28" s="276" t="s">
        <v>254</v>
      </c>
      <c r="AA28" s="276" t="s">
        <v>254</v>
      </c>
      <c r="AB28" s="276" t="s">
        <v>25</v>
      </c>
      <c r="AD28" s="276" t="s">
        <v>254</v>
      </c>
      <c r="AE28" s="276" t="s">
        <v>323</v>
      </c>
      <c r="AF28" s="277" t="s">
        <v>199</v>
      </c>
      <c r="AG28" s="278" t="s">
        <v>1035</v>
      </c>
      <c r="AH28" s="276" t="s">
        <v>55</v>
      </c>
      <c r="AI28" s="279" t="s">
        <v>1036</v>
      </c>
      <c r="AJ28" s="276" t="s">
        <v>1037</v>
      </c>
      <c r="AK28" s="276" t="s">
        <v>1038</v>
      </c>
      <c r="AL28" s="276" t="s">
        <v>254</v>
      </c>
      <c r="AM28" s="276" t="s">
        <v>1039</v>
      </c>
      <c r="AN28" s="276" t="s">
        <v>1040</v>
      </c>
      <c r="AO28" s="276" t="s">
        <v>254</v>
      </c>
      <c r="AP28" s="276" t="s">
        <v>1041</v>
      </c>
      <c r="AQ28" s="276" t="s">
        <v>1042</v>
      </c>
      <c r="AR28" s="276" t="s">
        <v>254</v>
      </c>
      <c r="AS28" s="276" t="s">
        <v>835</v>
      </c>
      <c r="AT28" s="276" t="s">
        <v>835</v>
      </c>
      <c r="AU28" s="276" t="s">
        <v>25</v>
      </c>
      <c r="AV28" s="276" t="s">
        <v>328</v>
      </c>
      <c r="AW28" s="276" t="s">
        <v>257</v>
      </c>
    </row>
    <row r="29" spans="1:49" x14ac:dyDescent="0.2">
      <c r="A29" s="18">
        <v>27</v>
      </c>
      <c r="B29" s="67" t="s">
        <v>1389</v>
      </c>
      <c r="C29" s="66" t="s">
        <v>321</v>
      </c>
      <c r="D29" s="65" t="s">
        <v>963</v>
      </c>
      <c r="F29" s="64" t="s">
        <v>260</v>
      </c>
      <c r="G29" s="77">
        <v>12</v>
      </c>
      <c r="H29" s="127" t="s">
        <v>36</v>
      </c>
      <c r="I29" s="198" t="s">
        <v>259</v>
      </c>
      <c r="J29" s="178">
        <f t="shared" si="0"/>
        <v>85.677228752246961</v>
      </c>
      <c r="K29" s="198" t="s">
        <v>261</v>
      </c>
      <c r="L29" s="178">
        <f t="shared" si="1"/>
        <v>61.704160301668395</v>
      </c>
      <c r="M29" s="198" t="s">
        <v>258</v>
      </c>
      <c r="N29" s="178">
        <f t="shared" si="2"/>
        <v>98.85606273598313</v>
      </c>
      <c r="O29" s="198">
        <v>8</v>
      </c>
      <c r="P29" s="178">
        <f t="shared" si="3"/>
        <v>50.471229619450732</v>
      </c>
      <c r="Q29" s="179">
        <f t="shared" si="4"/>
        <v>296.70868140934925</v>
      </c>
      <c r="S29" s="276" t="s">
        <v>255</v>
      </c>
      <c r="T29" s="276" t="s">
        <v>164</v>
      </c>
      <c r="U29" s="277" t="s">
        <v>76</v>
      </c>
      <c r="V29" s="278" t="s">
        <v>1043</v>
      </c>
      <c r="W29" s="276" t="s">
        <v>55</v>
      </c>
      <c r="X29" s="276" t="s">
        <v>261</v>
      </c>
      <c r="Y29" s="276" t="s">
        <v>255</v>
      </c>
      <c r="Z29" s="276" t="s">
        <v>257</v>
      </c>
      <c r="AA29" s="276">
        <v>4</v>
      </c>
      <c r="AB29" s="276" t="s">
        <v>255</v>
      </c>
      <c r="AD29" s="276" t="s">
        <v>255</v>
      </c>
      <c r="AE29" s="276" t="s">
        <v>164</v>
      </c>
      <c r="AF29" s="277" t="s">
        <v>76</v>
      </c>
      <c r="AG29" s="278" t="s">
        <v>1043</v>
      </c>
      <c r="AH29" s="276" t="s">
        <v>55</v>
      </c>
      <c r="AI29" s="279" t="s">
        <v>1044</v>
      </c>
      <c r="AJ29" s="276" t="s">
        <v>1045</v>
      </c>
      <c r="AK29" s="276" t="s">
        <v>1046</v>
      </c>
      <c r="AL29" s="276" t="s">
        <v>255</v>
      </c>
      <c r="AM29" s="276" t="s">
        <v>1047</v>
      </c>
      <c r="AN29" s="276" t="s">
        <v>1048</v>
      </c>
      <c r="AO29" s="276" t="s">
        <v>257</v>
      </c>
      <c r="AP29" s="276" t="s">
        <v>1049</v>
      </c>
      <c r="AQ29" s="276" t="s">
        <v>1050</v>
      </c>
      <c r="AR29" s="276">
        <v>4</v>
      </c>
      <c r="AS29" s="276" t="s">
        <v>1051</v>
      </c>
      <c r="AT29" s="276" t="s">
        <v>1052</v>
      </c>
      <c r="AU29" s="276" t="s">
        <v>255</v>
      </c>
      <c r="AV29" s="276" t="s">
        <v>329</v>
      </c>
      <c r="AW29" s="276" t="s">
        <v>261</v>
      </c>
    </row>
    <row r="30" spans="1:49" x14ac:dyDescent="0.2">
      <c r="A30" s="18">
        <v>28</v>
      </c>
      <c r="B30" s="67" t="s">
        <v>331</v>
      </c>
      <c r="C30" s="85" t="s">
        <v>87</v>
      </c>
      <c r="D30" s="65" t="s">
        <v>1231</v>
      </c>
      <c r="F30" s="64" t="s">
        <v>261</v>
      </c>
      <c r="G30" s="77">
        <v>14</v>
      </c>
      <c r="H30" s="127" t="s">
        <v>56</v>
      </c>
      <c r="I30" s="198" t="s">
        <v>255</v>
      </c>
      <c r="J30" s="178">
        <f t="shared" si="0"/>
        <v>135.11204485785569</v>
      </c>
      <c r="K30" s="198" t="s">
        <v>254</v>
      </c>
      <c r="L30" s="178">
        <f t="shared" si="1"/>
        <v>157.30640178391189</v>
      </c>
      <c r="M30" s="198" t="s">
        <v>26</v>
      </c>
      <c r="N30" s="178">
        <f t="shared" si="2"/>
        <v>0</v>
      </c>
      <c r="O30" s="198" t="s">
        <v>26</v>
      </c>
      <c r="P30" s="178">
        <f t="shared" si="3"/>
        <v>0</v>
      </c>
      <c r="Q30" s="179">
        <f t="shared" si="4"/>
        <v>292.41844664176756</v>
      </c>
      <c r="S30" s="276" t="s">
        <v>257</v>
      </c>
      <c r="T30" s="276" t="s">
        <v>195</v>
      </c>
      <c r="U30" s="277" t="s">
        <v>196</v>
      </c>
      <c r="V30" s="278" t="s">
        <v>1053</v>
      </c>
      <c r="W30" s="276" t="s">
        <v>55</v>
      </c>
      <c r="X30" s="276" t="s">
        <v>253</v>
      </c>
      <c r="Y30" s="276" t="s">
        <v>260</v>
      </c>
      <c r="Z30" s="276">
        <v>7</v>
      </c>
      <c r="AA30" s="276" t="s">
        <v>257</v>
      </c>
      <c r="AB30" s="276" t="s">
        <v>254</v>
      </c>
      <c r="AD30" s="276" t="s">
        <v>257</v>
      </c>
      <c r="AE30" s="276" t="s">
        <v>195</v>
      </c>
      <c r="AF30" s="277" t="s">
        <v>196</v>
      </c>
      <c r="AG30" s="278" t="s">
        <v>1053</v>
      </c>
      <c r="AH30" s="276" t="s">
        <v>55</v>
      </c>
      <c r="AI30" s="279" t="s">
        <v>1044</v>
      </c>
      <c r="AJ30" s="276" t="s">
        <v>1054</v>
      </c>
      <c r="AK30" s="276" t="s">
        <v>1055</v>
      </c>
      <c r="AL30" s="276" t="s">
        <v>260</v>
      </c>
      <c r="AM30" s="276" t="s">
        <v>1056</v>
      </c>
      <c r="AN30" s="276" t="s">
        <v>1057</v>
      </c>
      <c r="AO30" s="276">
        <v>7</v>
      </c>
      <c r="AP30" s="276" t="s">
        <v>1058</v>
      </c>
      <c r="AQ30" s="276" t="s">
        <v>1059</v>
      </c>
      <c r="AR30" s="276" t="s">
        <v>257</v>
      </c>
      <c r="AS30" s="276" t="s">
        <v>782</v>
      </c>
      <c r="AT30" s="276" t="s">
        <v>1060</v>
      </c>
      <c r="AU30" s="276" t="s">
        <v>254</v>
      </c>
      <c r="AV30" s="276" t="s">
        <v>307</v>
      </c>
      <c r="AW30" s="276" t="s">
        <v>253</v>
      </c>
    </row>
    <row r="31" spans="1:49" x14ac:dyDescent="0.2">
      <c r="A31" s="18">
        <v>29</v>
      </c>
      <c r="B31" s="67" t="s">
        <v>1081</v>
      </c>
      <c r="C31" s="66" t="s">
        <v>538</v>
      </c>
      <c r="D31" s="65" t="s">
        <v>1082</v>
      </c>
      <c r="F31" s="64" t="s">
        <v>260</v>
      </c>
      <c r="G31" s="77">
        <v>9</v>
      </c>
      <c r="H31" s="127" t="s">
        <v>55</v>
      </c>
      <c r="I31" s="198" t="s">
        <v>258</v>
      </c>
      <c r="J31" s="178">
        <f t="shared" si="0"/>
        <v>84.275792572234778</v>
      </c>
      <c r="K31" s="198" t="s">
        <v>258</v>
      </c>
      <c r="L31" s="178">
        <f t="shared" si="1"/>
        <v>84.275792572234778</v>
      </c>
      <c r="M31" s="198">
        <v>7</v>
      </c>
      <c r="N31" s="178">
        <f t="shared" si="2"/>
        <v>38.790556804586728</v>
      </c>
      <c r="O31" s="198" t="s">
        <v>259</v>
      </c>
      <c r="P31" s="178">
        <f t="shared" si="3"/>
        <v>68.319180810720866</v>
      </c>
      <c r="Q31" s="179">
        <f t="shared" si="4"/>
        <v>275.66132275977714</v>
      </c>
      <c r="S31" s="276" t="s">
        <v>258</v>
      </c>
      <c r="T31" s="276" t="s">
        <v>324</v>
      </c>
      <c r="U31" s="277" t="s">
        <v>134</v>
      </c>
      <c r="V31" s="278" t="s">
        <v>1061</v>
      </c>
      <c r="W31" s="276" t="s">
        <v>55</v>
      </c>
      <c r="X31" s="276" t="s">
        <v>308</v>
      </c>
      <c r="Y31" s="276" t="s">
        <v>257</v>
      </c>
      <c r="Z31" s="276">
        <v>5</v>
      </c>
      <c r="AA31" s="276" t="s">
        <v>259</v>
      </c>
      <c r="AB31" s="276" t="s">
        <v>258</v>
      </c>
      <c r="AD31" s="276" t="s">
        <v>258</v>
      </c>
      <c r="AE31" s="276" t="s">
        <v>324</v>
      </c>
      <c r="AF31" s="277" t="s">
        <v>134</v>
      </c>
      <c r="AG31" s="278" t="s">
        <v>1061</v>
      </c>
      <c r="AH31" s="276" t="s">
        <v>55</v>
      </c>
      <c r="AI31" s="279" t="s">
        <v>1062</v>
      </c>
      <c r="AJ31" s="276" t="s">
        <v>1063</v>
      </c>
      <c r="AK31" s="276" t="s">
        <v>1064</v>
      </c>
      <c r="AL31" s="276" t="s">
        <v>257</v>
      </c>
      <c r="AM31" s="276" t="s">
        <v>1065</v>
      </c>
      <c r="AN31" s="276" t="s">
        <v>1066</v>
      </c>
      <c r="AO31" s="276">
        <v>5</v>
      </c>
      <c r="AP31" s="276" t="s">
        <v>1067</v>
      </c>
      <c r="AQ31" s="276" t="s">
        <v>1068</v>
      </c>
      <c r="AR31" s="276" t="s">
        <v>259</v>
      </c>
      <c r="AS31" s="276" t="s">
        <v>1069</v>
      </c>
      <c r="AT31" s="276" t="s">
        <v>1070</v>
      </c>
      <c r="AU31" s="276" t="s">
        <v>258</v>
      </c>
      <c r="AV31" s="276" t="s">
        <v>307</v>
      </c>
      <c r="AW31" s="276" t="s">
        <v>308</v>
      </c>
    </row>
    <row r="32" spans="1:49" x14ac:dyDescent="0.2">
      <c r="A32" s="18">
        <v>30</v>
      </c>
      <c r="B32" s="67" t="s">
        <v>381</v>
      </c>
      <c r="C32" s="85" t="s">
        <v>121</v>
      </c>
      <c r="D32" s="65" t="s">
        <v>973</v>
      </c>
      <c r="F32" s="64" t="s">
        <v>261</v>
      </c>
      <c r="G32" s="77">
        <v>12</v>
      </c>
      <c r="H32" s="127" t="s">
        <v>36</v>
      </c>
      <c r="I32" s="198" t="s">
        <v>260</v>
      </c>
      <c r="J32" s="178">
        <f t="shared" si="0"/>
        <v>73.384833116532391</v>
      </c>
      <c r="K32" s="198">
        <v>8</v>
      </c>
      <c r="L32" s="178">
        <f t="shared" si="1"/>
        <v>50.471229619450732</v>
      </c>
      <c r="M32" s="198" t="s">
        <v>303</v>
      </c>
      <c r="N32" s="178">
        <f t="shared" si="2"/>
        <v>50.471229619450732</v>
      </c>
      <c r="O32" s="198" t="s">
        <v>258</v>
      </c>
      <c r="P32" s="178">
        <f t="shared" si="3"/>
        <v>98.85606273598313</v>
      </c>
      <c r="Q32" s="179">
        <f t="shared" si="4"/>
        <v>273.18335509141696</v>
      </c>
      <c r="S32" s="276" t="s">
        <v>259</v>
      </c>
      <c r="T32" s="276" t="s">
        <v>165</v>
      </c>
      <c r="U32" s="277" t="s">
        <v>95</v>
      </c>
      <c r="V32" s="278" t="s">
        <v>1071</v>
      </c>
      <c r="W32" s="276" t="s">
        <v>55</v>
      </c>
      <c r="X32" s="276" t="s">
        <v>328</v>
      </c>
      <c r="Y32" s="276" t="s">
        <v>259</v>
      </c>
      <c r="Z32" s="276">
        <v>9</v>
      </c>
      <c r="AA32" s="276" t="s">
        <v>255</v>
      </c>
      <c r="AB32" s="276" t="s">
        <v>260</v>
      </c>
      <c r="AD32" s="276" t="s">
        <v>259</v>
      </c>
      <c r="AE32" s="276" t="s">
        <v>165</v>
      </c>
      <c r="AF32" s="277" t="s">
        <v>95</v>
      </c>
      <c r="AG32" s="278" t="s">
        <v>1071</v>
      </c>
      <c r="AH32" s="276" t="s">
        <v>55</v>
      </c>
      <c r="AI32" s="279" t="s">
        <v>1072</v>
      </c>
      <c r="AJ32" s="276" t="s">
        <v>1073</v>
      </c>
      <c r="AK32" s="276" t="s">
        <v>1074</v>
      </c>
      <c r="AL32" s="276" t="s">
        <v>259</v>
      </c>
      <c r="AM32" s="276" t="s">
        <v>1075</v>
      </c>
      <c r="AN32" s="276" t="s">
        <v>1076</v>
      </c>
      <c r="AO32" s="276">
        <v>9</v>
      </c>
      <c r="AP32" s="276" t="s">
        <v>1077</v>
      </c>
      <c r="AQ32" s="276" t="s">
        <v>1078</v>
      </c>
      <c r="AR32" s="276" t="s">
        <v>255</v>
      </c>
      <c r="AS32" s="276" t="s">
        <v>1079</v>
      </c>
      <c r="AT32" s="276" t="s">
        <v>1080</v>
      </c>
      <c r="AU32" s="276" t="s">
        <v>260</v>
      </c>
      <c r="AV32" s="276" t="s">
        <v>341</v>
      </c>
      <c r="AW32" s="276" t="s">
        <v>328</v>
      </c>
    </row>
    <row r="33" spans="1:49" x14ac:dyDescent="0.2">
      <c r="A33" s="18">
        <v>31</v>
      </c>
      <c r="B33" s="67" t="s">
        <v>78</v>
      </c>
      <c r="C33" s="85" t="s">
        <v>232</v>
      </c>
      <c r="D33" s="65" t="s">
        <v>1130</v>
      </c>
      <c r="F33" s="64" t="s">
        <v>257</v>
      </c>
      <c r="G33" s="77">
        <v>7</v>
      </c>
      <c r="H33" s="127" t="s">
        <v>58</v>
      </c>
      <c r="I33" s="198" t="s">
        <v>257</v>
      </c>
      <c r="J33" s="178">
        <f t="shared" si="0"/>
        <v>89.827410693301147</v>
      </c>
      <c r="K33" s="198" t="s">
        <v>24</v>
      </c>
      <c r="L33" s="178">
        <f t="shared" si="1"/>
        <v>14.285714285714285</v>
      </c>
      <c r="M33" s="198" t="s">
        <v>255</v>
      </c>
      <c r="N33" s="178">
        <f t="shared" si="2"/>
        <v>112.91768793179949</v>
      </c>
      <c r="O33" s="198" t="s">
        <v>259</v>
      </c>
      <c r="P33" s="178">
        <f t="shared" si="3"/>
        <v>50.163544641054756</v>
      </c>
      <c r="Q33" s="179">
        <f t="shared" si="4"/>
        <v>267.19435755186964</v>
      </c>
      <c r="S33" s="276" t="s">
        <v>260</v>
      </c>
      <c r="T33" s="276" t="s">
        <v>1081</v>
      </c>
      <c r="U33" s="277" t="s">
        <v>538</v>
      </c>
      <c r="V33" s="278" t="s">
        <v>1082</v>
      </c>
      <c r="W33" s="276" t="s">
        <v>55</v>
      </c>
      <c r="X33" s="276" t="s">
        <v>328</v>
      </c>
      <c r="Y33" s="276" t="s">
        <v>258</v>
      </c>
      <c r="Z33" s="276" t="s">
        <v>258</v>
      </c>
      <c r="AA33" s="276">
        <v>7</v>
      </c>
      <c r="AB33" s="276" t="s">
        <v>259</v>
      </c>
      <c r="AD33" s="276" t="s">
        <v>260</v>
      </c>
      <c r="AE33" s="276" t="s">
        <v>1081</v>
      </c>
      <c r="AF33" s="277" t="s">
        <v>538</v>
      </c>
      <c r="AG33" s="278" t="s">
        <v>1082</v>
      </c>
      <c r="AH33" s="276" t="s">
        <v>55</v>
      </c>
      <c r="AI33" s="279" t="s">
        <v>1083</v>
      </c>
      <c r="AJ33" s="276" t="s">
        <v>1084</v>
      </c>
      <c r="AK33" s="276" t="s">
        <v>1085</v>
      </c>
      <c r="AL33" s="276" t="s">
        <v>258</v>
      </c>
      <c r="AM33" s="276" t="s">
        <v>1086</v>
      </c>
      <c r="AN33" s="276" t="s">
        <v>1087</v>
      </c>
      <c r="AO33" s="276" t="s">
        <v>258</v>
      </c>
      <c r="AP33" s="276" t="s">
        <v>1088</v>
      </c>
      <c r="AQ33" s="276" t="s">
        <v>1089</v>
      </c>
      <c r="AR33" s="276">
        <v>7</v>
      </c>
      <c r="AS33" s="276" t="s">
        <v>1090</v>
      </c>
      <c r="AT33" s="276" t="s">
        <v>1091</v>
      </c>
      <c r="AU33" s="276" t="s">
        <v>259</v>
      </c>
      <c r="AV33" s="276" t="s">
        <v>311</v>
      </c>
      <c r="AW33" s="276" t="s">
        <v>328</v>
      </c>
    </row>
    <row r="34" spans="1:49" x14ac:dyDescent="0.2">
      <c r="A34" s="18">
        <v>32</v>
      </c>
      <c r="B34" s="67" t="s">
        <v>202</v>
      </c>
      <c r="C34" s="66" t="s">
        <v>156</v>
      </c>
      <c r="D34" s="65" t="s">
        <v>870</v>
      </c>
      <c r="F34" s="64" t="s">
        <v>257</v>
      </c>
      <c r="G34" s="77">
        <v>6</v>
      </c>
      <c r="H34" s="127" t="s">
        <v>519</v>
      </c>
      <c r="I34" s="198" t="s">
        <v>255</v>
      </c>
      <c r="J34" s="178">
        <f t="shared" si="0"/>
        <v>107.18939606931647</v>
      </c>
      <c r="K34" s="198" t="s">
        <v>257</v>
      </c>
      <c r="L34" s="178">
        <f t="shared" si="1"/>
        <v>81.71816644986572</v>
      </c>
      <c r="M34" s="198" t="s">
        <v>258</v>
      </c>
      <c r="N34" s="178">
        <f t="shared" si="2"/>
        <v>58.80456295278406</v>
      </c>
      <c r="O34" s="198">
        <v>6</v>
      </c>
      <c r="P34" s="178">
        <f t="shared" si="3"/>
        <v>16.666666666666664</v>
      </c>
      <c r="Q34" s="179">
        <f t="shared" si="4"/>
        <v>264.37879213863295</v>
      </c>
      <c r="S34" s="276" t="s">
        <v>261</v>
      </c>
      <c r="T34" s="276" t="s">
        <v>166</v>
      </c>
      <c r="U34" s="277" t="s">
        <v>115</v>
      </c>
      <c r="V34" s="278" t="s">
        <v>1092</v>
      </c>
      <c r="W34" s="276" t="s">
        <v>55</v>
      </c>
      <c r="X34" s="276" t="s">
        <v>309</v>
      </c>
      <c r="Y34" s="276">
        <v>7</v>
      </c>
      <c r="Z34" s="276" t="s">
        <v>259</v>
      </c>
      <c r="AA34" s="276" t="s">
        <v>260</v>
      </c>
      <c r="AB34" s="276" t="s">
        <v>257</v>
      </c>
      <c r="AD34" s="276" t="s">
        <v>261</v>
      </c>
      <c r="AE34" s="276" t="s">
        <v>166</v>
      </c>
      <c r="AF34" s="277" t="s">
        <v>115</v>
      </c>
      <c r="AG34" s="278" t="s">
        <v>1092</v>
      </c>
      <c r="AH34" s="276" t="s">
        <v>55</v>
      </c>
      <c r="AI34" s="279" t="s">
        <v>1044</v>
      </c>
      <c r="AJ34" s="276" t="s">
        <v>966</v>
      </c>
      <c r="AK34" s="276" t="s">
        <v>1093</v>
      </c>
      <c r="AL34" s="276">
        <v>7</v>
      </c>
      <c r="AM34" s="276" t="s">
        <v>1094</v>
      </c>
      <c r="AN34" s="276" t="s">
        <v>1095</v>
      </c>
      <c r="AO34" s="276" t="s">
        <v>259</v>
      </c>
      <c r="AP34" s="276" t="s">
        <v>1096</v>
      </c>
      <c r="AQ34" s="276" t="s">
        <v>1097</v>
      </c>
      <c r="AR34" s="276" t="s">
        <v>260</v>
      </c>
      <c r="AS34" s="276" t="s">
        <v>1098</v>
      </c>
      <c r="AT34" s="276" t="s">
        <v>1099</v>
      </c>
      <c r="AU34" s="276" t="s">
        <v>257</v>
      </c>
      <c r="AV34" s="276" t="s">
        <v>334</v>
      </c>
      <c r="AW34" s="276" t="s">
        <v>309</v>
      </c>
    </row>
    <row r="35" spans="1:49" x14ac:dyDescent="0.2">
      <c r="A35" s="18">
        <v>33</v>
      </c>
      <c r="B35" s="67" t="s">
        <v>166</v>
      </c>
      <c r="C35" s="66" t="s">
        <v>115</v>
      </c>
      <c r="D35" s="65" t="s">
        <v>1092</v>
      </c>
      <c r="F35" s="64" t="s">
        <v>261</v>
      </c>
      <c r="G35" s="77">
        <v>9</v>
      </c>
      <c r="H35" s="127" t="s">
        <v>55</v>
      </c>
      <c r="I35" s="198">
        <v>7</v>
      </c>
      <c r="J35" s="178">
        <f t="shared" ref="J35:J64" si="5">IF(OR(I35="DSQ",I35="RAF",I35="DNC",I35="DPG"),0,IF(OR(I35="DNS",I35="DNF"),100*(($G35-$G35+1)/$G35)+50*(LOG($G35/$G35)),100*(($G35-I35+1)/$G35)+50*(LOG($G35/I35))))</f>
        <v>38.790556804586728</v>
      </c>
      <c r="K35" s="198" t="s">
        <v>259</v>
      </c>
      <c r="L35" s="178">
        <f t="shared" ref="L35:L64" si="6">IF(OR(K35="DSQ",K35="RAF",K35="DNC",K35="DPG"),0,IF(OR(K35="DNS",K35="DNF"),100*(($G35-$G35+1)/$G35)+50*(LOG($G35/$G35)),100*(($G35-K35+1)/$G35)+50*(LOG($G35/K35))))</f>
        <v>68.319180810720866</v>
      </c>
      <c r="M35" s="198" t="s">
        <v>260</v>
      </c>
      <c r="N35" s="178">
        <f t="shared" ref="N35:N64" si="7">IF(OR(M35="DSQ",M35="RAF",M35="DNC",M35="DPG"),0,IF(OR(M35="DNS",M35="DNF"),100*(($G35-$G35+1)/$G35)+50*(LOG($G35/$G35)),100*(($G35-M35+1)/$G35)+50*(LOG($G35/M35))))</f>
        <v>53.249007397228503</v>
      </c>
      <c r="O35" s="198" t="s">
        <v>257</v>
      </c>
      <c r="P35" s="178">
        <f t="shared" ref="P35:P64" si="8">IF(OR(O35="DSQ",O35="RAF",O35="DNC",O35="DPG"),0,IF(OR(O35="DNS",O35="DNF"),100*(($G35-$G35+1)/$G35)+50*(LOG($G35/$G35)),100*(($G35-O35+1)/$G35)+50*(LOG($G35/O35))))</f>
        <v>101.6338405137609</v>
      </c>
      <c r="Q35" s="179">
        <f t="shared" ref="Q35:Q64" si="9">J35+L35+N35+P35</f>
        <v>261.99258552629703</v>
      </c>
      <c r="S35" s="276" t="s">
        <v>303</v>
      </c>
      <c r="T35" s="276" t="s">
        <v>1100</v>
      </c>
      <c r="U35" s="277" t="s">
        <v>361</v>
      </c>
      <c r="V35" s="278" t="s">
        <v>1101</v>
      </c>
      <c r="W35" s="276" t="s">
        <v>55</v>
      </c>
      <c r="X35" s="276" t="s">
        <v>983</v>
      </c>
      <c r="Y35" s="276" t="s">
        <v>303</v>
      </c>
      <c r="Z35" s="276" t="s">
        <v>24</v>
      </c>
      <c r="AA35" s="276" t="s">
        <v>303</v>
      </c>
      <c r="AB35" s="276" t="s">
        <v>24</v>
      </c>
      <c r="AD35" s="276" t="s">
        <v>303</v>
      </c>
      <c r="AE35" s="276" t="s">
        <v>1100</v>
      </c>
      <c r="AF35" s="277" t="s">
        <v>361</v>
      </c>
      <c r="AG35" s="278" t="s">
        <v>1101</v>
      </c>
      <c r="AH35" s="276" t="s">
        <v>55</v>
      </c>
      <c r="AI35" s="279" t="s">
        <v>1102</v>
      </c>
      <c r="AJ35" s="276" t="s">
        <v>1103</v>
      </c>
      <c r="AK35" s="276" t="s">
        <v>1104</v>
      </c>
      <c r="AL35" s="276" t="s">
        <v>303</v>
      </c>
      <c r="AM35" s="276" t="s">
        <v>835</v>
      </c>
      <c r="AN35" s="276" t="s">
        <v>835</v>
      </c>
      <c r="AO35" s="276" t="s">
        <v>24</v>
      </c>
      <c r="AP35" s="276" t="s">
        <v>1105</v>
      </c>
      <c r="AQ35" s="276" t="s">
        <v>1106</v>
      </c>
      <c r="AR35" s="276" t="s">
        <v>303</v>
      </c>
      <c r="AS35" s="276" t="s">
        <v>835</v>
      </c>
      <c r="AT35" s="276" t="s">
        <v>835</v>
      </c>
      <c r="AU35" s="276" t="s">
        <v>24</v>
      </c>
      <c r="AV35" s="276" t="s">
        <v>340</v>
      </c>
      <c r="AW35" s="276" t="s">
        <v>983</v>
      </c>
    </row>
    <row r="36" spans="1:49" x14ac:dyDescent="0.2">
      <c r="A36" s="18">
        <v>34</v>
      </c>
      <c r="B36" s="67" t="s">
        <v>255</v>
      </c>
      <c r="C36" s="66" t="s">
        <v>301</v>
      </c>
      <c r="D36" s="65" t="s">
        <v>812</v>
      </c>
      <c r="F36" s="64" t="s">
        <v>258</v>
      </c>
      <c r="G36" s="77">
        <v>7</v>
      </c>
      <c r="H36" s="127" t="s">
        <v>712</v>
      </c>
      <c r="I36" s="198">
        <v>5</v>
      </c>
      <c r="J36" s="178">
        <f t="shared" si="5"/>
        <v>50.163544641054756</v>
      </c>
      <c r="K36" s="198" t="s">
        <v>258</v>
      </c>
      <c r="L36" s="178">
        <f t="shared" si="6"/>
        <v>69.29475957717186</v>
      </c>
      <c r="M36" s="198" t="s">
        <v>258</v>
      </c>
      <c r="N36" s="178">
        <f t="shared" si="7"/>
        <v>69.29475957717186</v>
      </c>
      <c r="O36" s="198" t="s">
        <v>258</v>
      </c>
      <c r="P36" s="178">
        <f t="shared" si="8"/>
        <v>69.29475957717186</v>
      </c>
      <c r="Q36" s="179">
        <f t="shared" si="9"/>
        <v>258.04782337257035</v>
      </c>
      <c r="S36" s="276" t="s">
        <v>305</v>
      </c>
      <c r="T36" s="276" t="s">
        <v>254</v>
      </c>
      <c r="U36" s="277" t="s">
        <v>96</v>
      </c>
      <c r="V36" s="278" t="s">
        <v>1107</v>
      </c>
      <c r="W36" s="276" t="s">
        <v>55</v>
      </c>
      <c r="X36" s="276" t="s">
        <v>994</v>
      </c>
      <c r="Y36" s="276" t="s">
        <v>25</v>
      </c>
      <c r="Z36" s="276" t="s">
        <v>25</v>
      </c>
      <c r="AA36" s="276" t="s">
        <v>25</v>
      </c>
      <c r="AB36" s="276" t="s">
        <v>24</v>
      </c>
      <c r="AD36" s="276" t="s">
        <v>305</v>
      </c>
      <c r="AE36" s="276" t="s">
        <v>254</v>
      </c>
      <c r="AF36" s="277" t="s">
        <v>96</v>
      </c>
      <c r="AG36" s="278" t="s">
        <v>1107</v>
      </c>
      <c r="AH36" s="276" t="s">
        <v>55</v>
      </c>
      <c r="AI36" s="279" t="s">
        <v>1108</v>
      </c>
      <c r="AJ36" s="276" t="s">
        <v>835</v>
      </c>
      <c r="AK36" s="276" t="s">
        <v>835</v>
      </c>
      <c r="AL36" s="276" t="s">
        <v>25</v>
      </c>
      <c r="AM36" s="276" t="s">
        <v>835</v>
      </c>
      <c r="AN36" s="276" t="s">
        <v>835</v>
      </c>
      <c r="AO36" s="276" t="s">
        <v>25</v>
      </c>
      <c r="AP36" s="276" t="s">
        <v>835</v>
      </c>
      <c r="AQ36" s="276" t="s">
        <v>835</v>
      </c>
      <c r="AR36" s="276" t="s">
        <v>25</v>
      </c>
      <c r="AS36" s="276" t="s">
        <v>835</v>
      </c>
      <c r="AT36" s="276" t="s">
        <v>835</v>
      </c>
      <c r="AU36" s="276" t="s">
        <v>24</v>
      </c>
      <c r="AV36" s="276" t="s">
        <v>1109</v>
      </c>
      <c r="AW36" s="276" t="s">
        <v>994</v>
      </c>
    </row>
    <row r="37" spans="1:49" x14ac:dyDescent="0.2">
      <c r="A37" s="18">
        <v>35</v>
      </c>
      <c r="B37" s="67" t="s">
        <v>161</v>
      </c>
      <c r="C37" s="66" t="s">
        <v>105</v>
      </c>
      <c r="D37" s="65" t="s">
        <v>995</v>
      </c>
      <c r="F37" s="64" t="s">
        <v>305</v>
      </c>
      <c r="G37" s="77">
        <v>12</v>
      </c>
      <c r="H37" s="127" t="s">
        <v>36</v>
      </c>
      <c r="I37" s="198">
        <v>9</v>
      </c>
      <c r="J37" s="178">
        <f t="shared" si="5"/>
        <v>39.580270163748324</v>
      </c>
      <c r="K37" s="198" t="s">
        <v>305</v>
      </c>
      <c r="L37" s="178">
        <f t="shared" si="6"/>
        <v>39.580270163748324</v>
      </c>
      <c r="M37" s="198" t="s">
        <v>257</v>
      </c>
      <c r="N37" s="178">
        <f t="shared" si="7"/>
        <v>113.43633289973147</v>
      </c>
      <c r="O37" s="198" t="s">
        <v>261</v>
      </c>
      <c r="P37" s="178">
        <f t="shared" si="8"/>
        <v>61.704160301668395</v>
      </c>
      <c r="Q37" s="179">
        <f t="shared" si="9"/>
        <v>254.30103352889651</v>
      </c>
      <c r="S37" s="203" t="s">
        <v>254</v>
      </c>
      <c r="T37" s="203" t="s">
        <v>326</v>
      </c>
      <c r="U37" s="204" t="s">
        <v>135</v>
      </c>
      <c r="V37" s="205" t="s">
        <v>1110</v>
      </c>
      <c r="W37" s="203" t="s">
        <v>58</v>
      </c>
      <c r="X37" s="203" t="s">
        <v>258</v>
      </c>
      <c r="Y37" s="203" t="s">
        <v>254</v>
      </c>
      <c r="Z37" s="203" t="s">
        <v>255</v>
      </c>
      <c r="AA37" s="203">
        <v>3</v>
      </c>
      <c r="AB37" s="203" t="s">
        <v>254</v>
      </c>
      <c r="AD37" s="203" t="s">
        <v>254</v>
      </c>
      <c r="AE37" s="203" t="s">
        <v>326</v>
      </c>
      <c r="AF37" s="204" t="s">
        <v>135</v>
      </c>
      <c r="AG37" s="205" t="s">
        <v>1110</v>
      </c>
      <c r="AH37" s="203" t="s">
        <v>58</v>
      </c>
      <c r="AI37" s="206" t="s">
        <v>1111</v>
      </c>
      <c r="AJ37" s="203" t="s">
        <v>1112</v>
      </c>
      <c r="AK37" s="203" t="s">
        <v>1113</v>
      </c>
      <c r="AL37" s="203" t="s">
        <v>254</v>
      </c>
      <c r="AM37" s="203" t="s">
        <v>1114</v>
      </c>
      <c r="AN37" s="203" t="s">
        <v>1115</v>
      </c>
      <c r="AO37" s="203" t="s">
        <v>255</v>
      </c>
      <c r="AP37" s="203" t="s">
        <v>1116</v>
      </c>
      <c r="AQ37" s="203" t="s">
        <v>1117</v>
      </c>
      <c r="AR37" s="203">
        <v>3</v>
      </c>
      <c r="AS37" s="203" t="s">
        <v>1118</v>
      </c>
      <c r="AT37" s="203" t="s">
        <v>1119</v>
      </c>
      <c r="AU37" s="203" t="s">
        <v>254</v>
      </c>
      <c r="AV37" s="203" t="s">
        <v>261</v>
      </c>
      <c r="AW37" s="203" t="s">
        <v>258</v>
      </c>
    </row>
    <row r="38" spans="1:49" x14ac:dyDescent="0.2">
      <c r="A38" s="18">
        <v>36</v>
      </c>
      <c r="B38" s="67" t="s">
        <v>165</v>
      </c>
      <c r="C38" s="85" t="s">
        <v>95</v>
      </c>
      <c r="D38" s="65" t="s">
        <v>1071</v>
      </c>
      <c r="F38" s="64" t="s">
        <v>259</v>
      </c>
      <c r="G38" s="77">
        <v>9</v>
      </c>
      <c r="H38" s="127" t="s">
        <v>55</v>
      </c>
      <c r="I38" s="198" t="s">
        <v>259</v>
      </c>
      <c r="J38" s="178">
        <f t="shared" si="5"/>
        <v>68.319180810720866</v>
      </c>
      <c r="K38" s="198">
        <v>9</v>
      </c>
      <c r="L38" s="178">
        <f t="shared" si="6"/>
        <v>11.111111111111111</v>
      </c>
      <c r="M38" s="198" t="s">
        <v>255</v>
      </c>
      <c r="N38" s="178">
        <f t="shared" si="7"/>
        <v>121.54951457765607</v>
      </c>
      <c r="O38" s="198" t="s">
        <v>260</v>
      </c>
      <c r="P38" s="178">
        <f t="shared" si="8"/>
        <v>53.249007397228503</v>
      </c>
      <c r="Q38" s="179">
        <f t="shared" si="9"/>
        <v>254.22881389671656</v>
      </c>
      <c r="S38" s="203" t="s">
        <v>255</v>
      </c>
      <c r="T38" s="203" t="s">
        <v>1120</v>
      </c>
      <c r="U38" s="204" t="s">
        <v>325</v>
      </c>
      <c r="V38" s="205" t="s">
        <v>1121</v>
      </c>
      <c r="W38" s="203" t="s">
        <v>58</v>
      </c>
      <c r="X38" s="203" t="s">
        <v>258</v>
      </c>
      <c r="Y38" s="203">
        <v>2</v>
      </c>
      <c r="Z38" s="203" t="s">
        <v>254</v>
      </c>
      <c r="AA38" s="203" t="s">
        <v>254</v>
      </c>
      <c r="AB38" s="203" t="s">
        <v>255</v>
      </c>
      <c r="AD38" s="203" t="s">
        <v>255</v>
      </c>
      <c r="AE38" s="203" t="s">
        <v>1120</v>
      </c>
      <c r="AF38" s="204" t="s">
        <v>325</v>
      </c>
      <c r="AG38" s="205" t="s">
        <v>1121</v>
      </c>
      <c r="AH38" s="203" t="s">
        <v>58</v>
      </c>
      <c r="AI38" s="206" t="s">
        <v>1122</v>
      </c>
      <c r="AJ38" s="203" t="s">
        <v>1123</v>
      </c>
      <c r="AK38" s="203" t="s">
        <v>1124</v>
      </c>
      <c r="AL38" s="203">
        <v>2</v>
      </c>
      <c r="AM38" s="203" t="s">
        <v>1125</v>
      </c>
      <c r="AN38" s="203" t="s">
        <v>1126</v>
      </c>
      <c r="AO38" s="203" t="s">
        <v>254</v>
      </c>
      <c r="AP38" s="203" t="s">
        <v>1127</v>
      </c>
      <c r="AQ38" s="203" t="s">
        <v>1128</v>
      </c>
      <c r="AR38" s="203" t="s">
        <v>254</v>
      </c>
      <c r="AS38" s="203" t="s">
        <v>1129</v>
      </c>
      <c r="AT38" s="203" t="s">
        <v>982</v>
      </c>
      <c r="AU38" s="203" t="s">
        <v>255</v>
      </c>
      <c r="AV38" s="203" t="s">
        <v>260</v>
      </c>
      <c r="AW38" s="203" t="s">
        <v>258</v>
      </c>
    </row>
    <row r="39" spans="1:49" x14ac:dyDescent="0.2">
      <c r="A39" s="18">
        <v>37</v>
      </c>
      <c r="B39" s="67" t="s">
        <v>337</v>
      </c>
      <c r="C39" s="66" t="s">
        <v>92</v>
      </c>
      <c r="D39" s="65" t="s">
        <v>1253</v>
      </c>
      <c r="F39" s="64" t="s">
        <v>305</v>
      </c>
      <c r="G39" s="77">
        <v>14</v>
      </c>
      <c r="H39" s="127" t="s">
        <v>56</v>
      </c>
      <c r="I39" s="198" t="s">
        <v>303</v>
      </c>
      <c r="J39" s="178">
        <f t="shared" si="5"/>
        <v>62.151902434314721</v>
      </c>
      <c r="K39" s="198">
        <v>11</v>
      </c>
      <c r="L39" s="178">
        <f t="shared" si="6"/>
        <v>33.808196097429217</v>
      </c>
      <c r="M39" s="198" t="s">
        <v>260</v>
      </c>
      <c r="N39" s="178">
        <f t="shared" si="7"/>
        <v>82.684553550444008</v>
      </c>
      <c r="O39" s="198" t="s">
        <v>261</v>
      </c>
      <c r="P39" s="178">
        <f t="shared" si="8"/>
        <v>72.194356926056201</v>
      </c>
      <c r="Q39" s="179">
        <f t="shared" si="9"/>
        <v>250.83900900824415</v>
      </c>
      <c r="S39" s="203" t="s">
        <v>257</v>
      </c>
      <c r="T39" s="203" t="s">
        <v>78</v>
      </c>
      <c r="U39" s="204" t="s">
        <v>232</v>
      </c>
      <c r="V39" s="205" t="s">
        <v>1130</v>
      </c>
      <c r="W39" s="203" t="s">
        <v>58</v>
      </c>
      <c r="X39" s="203" t="s">
        <v>253</v>
      </c>
      <c r="Y39" s="203" t="s">
        <v>257</v>
      </c>
      <c r="Z39" s="203" t="s">
        <v>24</v>
      </c>
      <c r="AA39" s="203" t="s">
        <v>255</v>
      </c>
      <c r="AB39" s="203" t="s">
        <v>259</v>
      </c>
      <c r="AD39" s="203" t="s">
        <v>257</v>
      </c>
      <c r="AE39" s="203" t="s">
        <v>78</v>
      </c>
      <c r="AF39" s="204" t="s">
        <v>232</v>
      </c>
      <c r="AG39" s="205" t="s">
        <v>1130</v>
      </c>
      <c r="AH39" s="203" t="s">
        <v>58</v>
      </c>
      <c r="AI39" s="206" t="s">
        <v>1131</v>
      </c>
      <c r="AJ39" s="203" t="s">
        <v>1132</v>
      </c>
      <c r="AK39" s="203" t="s">
        <v>1133</v>
      </c>
      <c r="AL39" s="203" t="s">
        <v>257</v>
      </c>
      <c r="AM39" s="203" t="s">
        <v>835</v>
      </c>
      <c r="AN39" s="203" t="s">
        <v>835</v>
      </c>
      <c r="AO39" s="203" t="s">
        <v>24</v>
      </c>
      <c r="AP39" s="203" t="s">
        <v>1134</v>
      </c>
      <c r="AQ39" s="203" t="s">
        <v>1135</v>
      </c>
      <c r="AR39" s="203" t="s">
        <v>255</v>
      </c>
      <c r="AS39" s="203" t="s">
        <v>1136</v>
      </c>
      <c r="AT39" s="203" t="s">
        <v>1137</v>
      </c>
      <c r="AU39" s="203" t="s">
        <v>259</v>
      </c>
      <c r="AV39" s="203" t="s">
        <v>306</v>
      </c>
      <c r="AW39" s="203" t="s">
        <v>253</v>
      </c>
    </row>
    <row r="40" spans="1:49" x14ac:dyDescent="0.2">
      <c r="A40" s="18">
        <v>38</v>
      </c>
      <c r="B40" s="67" t="s">
        <v>254</v>
      </c>
      <c r="C40" s="66" t="s">
        <v>1346</v>
      </c>
      <c r="D40" s="65" t="s">
        <v>1347</v>
      </c>
      <c r="F40" s="64" t="s">
        <v>258</v>
      </c>
      <c r="G40" s="77">
        <v>7</v>
      </c>
      <c r="H40" s="127" t="s">
        <v>57</v>
      </c>
      <c r="I40" s="198" t="s">
        <v>258</v>
      </c>
      <c r="J40" s="178">
        <f t="shared" si="5"/>
        <v>69.29475957717186</v>
      </c>
      <c r="K40" s="198" t="s">
        <v>258</v>
      </c>
      <c r="L40" s="178">
        <f t="shared" si="6"/>
        <v>69.29475957717186</v>
      </c>
      <c r="M40" s="198">
        <v>6</v>
      </c>
      <c r="N40" s="178">
        <f t="shared" si="7"/>
        <v>31.91876805295923</v>
      </c>
      <c r="O40" s="198" t="s">
        <v>258</v>
      </c>
      <c r="P40" s="178">
        <f t="shared" si="8"/>
        <v>69.29475957717186</v>
      </c>
      <c r="Q40" s="179">
        <f t="shared" si="9"/>
        <v>239.80304678447482</v>
      </c>
      <c r="S40" s="203" t="s">
        <v>258</v>
      </c>
      <c r="T40" s="203" t="s">
        <v>637</v>
      </c>
      <c r="U40" s="204" t="s">
        <v>86</v>
      </c>
      <c r="V40" s="205" t="s">
        <v>1138</v>
      </c>
      <c r="W40" s="203" t="s">
        <v>58</v>
      </c>
      <c r="X40" s="203" t="s">
        <v>308</v>
      </c>
      <c r="Y40" s="203" t="s">
        <v>259</v>
      </c>
      <c r="Z40" s="203" t="s">
        <v>257</v>
      </c>
      <c r="AA40" s="203" t="s">
        <v>24</v>
      </c>
      <c r="AB40" s="203" t="s">
        <v>258</v>
      </c>
      <c r="AD40" s="203" t="s">
        <v>258</v>
      </c>
      <c r="AE40" s="203" t="s">
        <v>637</v>
      </c>
      <c r="AF40" s="204" t="s">
        <v>86</v>
      </c>
      <c r="AG40" s="205" t="s">
        <v>1138</v>
      </c>
      <c r="AH40" s="203" t="s">
        <v>58</v>
      </c>
      <c r="AI40" s="206" t="s">
        <v>1139</v>
      </c>
      <c r="AJ40" s="203" t="s">
        <v>1140</v>
      </c>
      <c r="AK40" s="203" t="s">
        <v>1141</v>
      </c>
      <c r="AL40" s="203" t="s">
        <v>259</v>
      </c>
      <c r="AM40" s="203" t="s">
        <v>1142</v>
      </c>
      <c r="AN40" s="203" t="s">
        <v>1143</v>
      </c>
      <c r="AO40" s="203" t="s">
        <v>257</v>
      </c>
      <c r="AP40" s="203" t="s">
        <v>835</v>
      </c>
      <c r="AQ40" s="203" t="s">
        <v>835</v>
      </c>
      <c r="AR40" s="203" t="s">
        <v>24</v>
      </c>
      <c r="AS40" s="203" t="s">
        <v>1144</v>
      </c>
      <c r="AT40" s="203" t="s">
        <v>1145</v>
      </c>
      <c r="AU40" s="203" t="s">
        <v>258</v>
      </c>
      <c r="AV40" s="203" t="s">
        <v>311</v>
      </c>
      <c r="AW40" s="203" t="s">
        <v>308</v>
      </c>
    </row>
    <row r="41" spans="1:49" x14ac:dyDescent="0.2">
      <c r="A41" s="18">
        <v>39</v>
      </c>
      <c r="B41" s="67" t="s">
        <v>1081</v>
      </c>
      <c r="C41" s="66" t="s">
        <v>77</v>
      </c>
      <c r="D41" s="65" t="s">
        <v>1146</v>
      </c>
      <c r="F41" s="64" t="s">
        <v>259</v>
      </c>
      <c r="G41" s="77">
        <v>7</v>
      </c>
      <c r="H41" s="127" t="s">
        <v>58</v>
      </c>
      <c r="I41" s="198" t="s">
        <v>258</v>
      </c>
      <c r="J41" s="178">
        <f t="shared" si="5"/>
        <v>69.29475957717186</v>
      </c>
      <c r="K41" s="198" t="s">
        <v>258</v>
      </c>
      <c r="L41" s="178">
        <f t="shared" si="6"/>
        <v>69.29475957717186</v>
      </c>
      <c r="M41" s="198" t="s">
        <v>258</v>
      </c>
      <c r="N41" s="178">
        <f t="shared" si="7"/>
        <v>69.29475957717186</v>
      </c>
      <c r="O41" s="198">
        <v>6</v>
      </c>
      <c r="P41" s="178">
        <f t="shared" si="8"/>
        <v>31.91876805295923</v>
      </c>
      <c r="Q41" s="179">
        <f t="shared" si="9"/>
        <v>239.80304678447479</v>
      </c>
      <c r="S41" s="203" t="s">
        <v>259</v>
      </c>
      <c r="T41" s="203" t="s">
        <v>1081</v>
      </c>
      <c r="U41" s="204" t="s">
        <v>77</v>
      </c>
      <c r="V41" s="205" t="s">
        <v>1146</v>
      </c>
      <c r="W41" s="203" t="s">
        <v>58</v>
      </c>
      <c r="X41" s="203" t="s">
        <v>308</v>
      </c>
      <c r="Y41" s="203" t="s">
        <v>258</v>
      </c>
      <c r="Z41" s="203" t="s">
        <v>258</v>
      </c>
      <c r="AA41" s="203" t="s">
        <v>258</v>
      </c>
      <c r="AB41" s="203">
        <v>6</v>
      </c>
      <c r="AD41" s="203" t="s">
        <v>259</v>
      </c>
      <c r="AE41" s="203" t="s">
        <v>1081</v>
      </c>
      <c r="AF41" s="204" t="s">
        <v>77</v>
      </c>
      <c r="AG41" s="205" t="s">
        <v>1146</v>
      </c>
      <c r="AH41" s="203" t="s">
        <v>58</v>
      </c>
      <c r="AI41" s="206" t="s">
        <v>1147</v>
      </c>
      <c r="AJ41" s="203" t="s">
        <v>1148</v>
      </c>
      <c r="AK41" s="203" t="s">
        <v>1149</v>
      </c>
      <c r="AL41" s="203" t="s">
        <v>258</v>
      </c>
      <c r="AM41" s="203" t="s">
        <v>1150</v>
      </c>
      <c r="AN41" s="203" t="s">
        <v>1151</v>
      </c>
      <c r="AO41" s="203" t="s">
        <v>258</v>
      </c>
      <c r="AP41" s="203" t="s">
        <v>1152</v>
      </c>
      <c r="AQ41" s="203" t="s">
        <v>1153</v>
      </c>
      <c r="AR41" s="203" t="s">
        <v>258</v>
      </c>
      <c r="AS41" s="203" t="s">
        <v>1154</v>
      </c>
      <c r="AT41" s="203" t="s">
        <v>1155</v>
      </c>
      <c r="AU41" s="203">
        <v>6</v>
      </c>
      <c r="AV41" s="203" t="s">
        <v>662</v>
      </c>
      <c r="AW41" s="203" t="s">
        <v>308</v>
      </c>
    </row>
    <row r="42" spans="1:49" x14ac:dyDescent="0.2">
      <c r="A42" s="18">
        <v>40</v>
      </c>
      <c r="B42" s="67" t="s">
        <v>119</v>
      </c>
      <c r="C42" s="66" t="s">
        <v>1384</v>
      </c>
      <c r="D42" s="65" t="s">
        <v>879</v>
      </c>
      <c r="F42" s="64" t="s">
        <v>258</v>
      </c>
      <c r="G42" s="77">
        <v>6</v>
      </c>
      <c r="H42" s="127" t="s">
        <v>519</v>
      </c>
      <c r="I42" s="198" t="s">
        <v>257</v>
      </c>
      <c r="J42" s="178">
        <f t="shared" si="5"/>
        <v>81.71816644986572</v>
      </c>
      <c r="K42" s="198" t="s">
        <v>258</v>
      </c>
      <c r="L42" s="178">
        <f t="shared" si="6"/>
        <v>58.80456295278406</v>
      </c>
      <c r="M42" s="198">
        <v>5</v>
      </c>
      <c r="N42" s="178">
        <f t="shared" si="7"/>
        <v>37.29239563571457</v>
      </c>
      <c r="O42" s="198">
        <v>4</v>
      </c>
      <c r="P42" s="178">
        <f t="shared" si="8"/>
        <v>58.80456295278406</v>
      </c>
      <c r="Q42" s="179">
        <f t="shared" si="9"/>
        <v>236.61968799114842</v>
      </c>
      <c r="S42" s="203" t="s">
        <v>260</v>
      </c>
      <c r="T42" s="203" t="s">
        <v>59</v>
      </c>
      <c r="U42" s="204" t="s">
        <v>85</v>
      </c>
      <c r="V42" s="205" t="s">
        <v>1156</v>
      </c>
      <c r="W42" s="203" t="s">
        <v>58</v>
      </c>
      <c r="X42" s="203" t="s">
        <v>328</v>
      </c>
      <c r="Y42" s="203">
        <v>6</v>
      </c>
      <c r="Z42" s="203" t="s">
        <v>24</v>
      </c>
      <c r="AA42" s="203" t="s">
        <v>259</v>
      </c>
      <c r="AB42" s="203" t="s">
        <v>257</v>
      </c>
      <c r="AD42" s="203" t="s">
        <v>260</v>
      </c>
      <c r="AE42" s="203" t="s">
        <v>59</v>
      </c>
      <c r="AF42" s="204" t="s">
        <v>85</v>
      </c>
      <c r="AG42" s="205" t="s">
        <v>1156</v>
      </c>
      <c r="AH42" s="203" t="s">
        <v>58</v>
      </c>
      <c r="AI42" s="206" t="s">
        <v>1157</v>
      </c>
      <c r="AJ42" s="203" t="s">
        <v>1158</v>
      </c>
      <c r="AK42" s="203" t="s">
        <v>1159</v>
      </c>
      <c r="AL42" s="203">
        <v>6</v>
      </c>
      <c r="AM42" s="203" t="s">
        <v>835</v>
      </c>
      <c r="AN42" s="203" t="s">
        <v>835</v>
      </c>
      <c r="AO42" s="203" t="s">
        <v>24</v>
      </c>
      <c r="AP42" s="203" t="s">
        <v>1160</v>
      </c>
      <c r="AQ42" s="203" t="s">
        <v>1161</v>
      </c>
      <c r="AR42" s="203" t="s">
        <v>259</v>
      </c>
      <c r="AS42" s="203" t="s">
        <v>1162</v>
      </c>
      <c r="AT42" s="203" t="s">
        <v>1163</v>
      </c>
      <c r="AU42" s="203" t="s">
        <v>257</v>
      </c>
      <c r="AV42" s="203" t="s">
        <v>310</v>
      </c>
      <c r="AW42" s="203" t="s">
        <v>328</v>
      </c>
    </row>
    <row r="43" spans="1:49" x14ac:dyDescent="0.2">
      <c r="A43" s="18">
        <v>41</v>
      </c>
      <c r="B43" s="67" t="s">
        <v>319</v>
      </c>
      <c r="C43" s="66" t="s">
        <v>103</v>
      </c>
      <c r="D43" s="65" t="s">
        <v>984</v>
      </c>
      <c r="F43" s="64" t="s">
        <v>303</v>
      </c>
      <c r="G43" s="77">
        <v>12</v>
      </c>
      <c r="H43" s="127" t="s">
        <v>36</v>
      </c>
      <c r="I43" s="198" t="s">
        <v>257</v>
      </c>
      <c r="J43" s="178">
        <f t="shared" si="5"/>
        <v>113.43633289973147</v>
      </c>
      <c r="K43" s="198" t="s">
        <v>259</v>
      </c>
      <c r="L43" s="178">
        <f t="shared" si="6"/>
        <v>85.677228752246961</v>
      </c>
      <c r="M43" s="198">
        <v>11</v>
      </c>
      <c r="N43" s="178">
        <f t="shared" si="7"/>
        <v>18.556094711136652</v>
      </c>
      <c r="O43" s="198">
        <v>11</v>
      </c>
      <c r="P43" s="178">
        <f t="shared" si="8"/>
        <v>18.556094711136652</v>
      </c>
      <c r="Q43" s="179">
        <f t="shared" si="9"/>
        <v>236.22575107425178</v>
      </c>
      <c r="S43" s="203" t="s">
        <v>261</v>
      </c>
      <c r="T43" s="203" t="s">
        <v>1164</v>
      </c>
      <c r="U43" s="204" t="s">
        <v>1165</v>
      </c>
      <c r="V43" s="205" t="s">
        <v>1166</v>
      </c>
      <c r="W43" s="203" t="s">
        <v>58</v>
      </c>
      <c r="X43" s="203" t="s">
        <v>334</v>
      </c>
      <c r="Y43" s="203" t="s">
        <v>24</v>
      </c>
      <c r="Z43" s="203" t="s">
        <v>24</v>
      </c>
      <c r="AA43" s="203" t="s">
        <v>24</v>
      </c>
      <c r="AB43" s="203" t="s">
        <v>24</v>
      </c>
      <c r="AD43" s="203" t="s">
        <v>261</v>
      </c>
      <c r="AE43" s="203" t="s">
        <v>1164</v>
      </c>
      <c r="AF43" s="204" t="s">
        <v>1165</v>
      </c>
      <c r="AG43" s="205" t="s">
        <v>1166</v>
      </c>
      <c r="AH43" s="203" t="s">
        <v>58</v>
      </c>
      <c r="AI43" s="206" t="s">
        <v>1167</v>
      </c>
      <c r="AJ43" s="203" t="s">
        <v>835</v>
      </c>
      <c r="AK43" s="203" t="s">
        <v>835</v>
      </c>
      <c r="AL43" s="203" t="s">
        <v>24</v>
      </c>
      <c r="AM43" s="203" t="s">
        <v>835</v>
      </c>
      <c r="AN43" s="203" t="s">
        <v>835</v>
      </c>
      <c r="AO43" s="203" t="s">
        <v>24</v>
      </c>
      <c r="AP43" s="203" t="s">
        <v>835</v>
      </c>
      <c r="AQ43" s="203" t="s">
        <v>835</v>
      </c>
      <c r="AR43" s="203" t="s">
        <v>24</v>
      </c>
      <c r="AS43" s="203" t="s">
        <v>835</v>
      </c>
      <c r="AT43" s="203" t="s">
        <v>835</v>
      </c>
      <c r="AU43" s="203" t="s">
        <v>24</v>
      </c>
      <c r="AV43" s="203" t="s">
        <v>304</v>
      </c>
      <c r="AW43" s="203" t="s">
        <v>334</v>
      </c>
    </row>
    <row r="44" spans="1:49" x14ac:dyDescent="0.2">
      <c r="A44" s="18">
        <v>42</v>
      </c>
      <c r="B44" s="67" t="s">
        <v>637</v>
      </c>
      <c r="C44" s="66" t="s">
        <v>86</v>
      </c>
      <c r="D44" s="65" t="s">
        <v>1138</v>
      </c>
      <c r="F44" s="64" t="s">
        <v>258</v>
      </c>
      <c r="G44" s="77">
        <v>7</v>
      </c>
      <c r="H44" s="127" t="s">
        <v>58</v>
      </c>
      <c r="I44" s="198" t="s">
        <v>259</v>
      </c>
      <c r="J44" s="178">
        <f t="shared" si="5"/>
        <v>50.163544641054756</v>
      </c>
      <c r="K44" s="198" t="s">
        <v>257</v>
      </c>
      <c r="L44" s="178">
        <f t="shared" si="6"/>
        <v>89.827410693301147</v>
      </c>
      <c r="M44" s="198" t="s">
        <v>24</v>
      </c>
      <c r="N44" s="178">
        <f t="shared" si="7"/>
        <v>14.285714285714285</v>
      </c>
      <c r="O44" s="198" t="s">
        <v>258</v>
      </c>
      <c r="P44" s="178">
        <f t="shared" si="8"/>
        <v>69.29475957717186</v>
      </c>
      <c r="Q44" s="179">
        <f t="shared" si="9"/>
        <v>223.57142919724203</v>
      </c>
      <c r="S44" s="276" t="s">
        <v>254</v>
      </c>
      <c r="T44" s="276" t="s">
        <v>171</v>
      </c>
      <c r="U44" s="277" t="s">
        <v>547</v>
      </c>
      <c r="V44" s="278" t="s">
        <v>1168</v>
      </c>
      <c r="W44" s="276" t="s">
        <v>56</v>
      </c>
      <c r="X44" s="276" t="s">
        <v>257</v>
      </c>
      <c r="Y44" s="276" t="s">
        <v>254</v>
      </c>
      <c r="Z44" s="276">
        <v>2</v>
      </c>
      <c r="AA44" s="276" t="s">
        <v>254</v>
      </c>
      <c r="AB44" s="276" t="s">
        <v>254</v>
      </c>
      <c r="AD44" s="276" t="s">
        <v>254</v>
      </c>
      <c r="AE44" s="276" t="s">
        <v>171</v>
      </c>
      <c r="AF44" s="277" t="s">
        <v>547</v>
      </c>
      <c r="AG44" s="278" t="s">
        <v>1168</v>
      </c>
      <c r="AH44" s="276" t="s">
        <v>56</v>
      </c>
      <c r="AI44" s="279" t="s">
        <v>1169</v>
      </c>
      <c r="AJ44" s="276" t="s">
        <v>1170</v>
      </c>
      <c r="AK44" s="276" t="s">
        <v>1171</v>
      </c>
      <c r="AL44" s="276" t="s">
        <v>254</v>
      </c>
      <c r="AM44" s="276" t="s">
        <v>1172</v>
      </c>
      <c r="AN44" s="276" t="s">
        <v>1173</v>
      </c>
      <c r="AO44" s="276">
        <v>2</v>
      </c>
      <c r="AP44" s="276" t="s">
        <v>1174</v>
      </c>
      <c r="AQ44" s="276" t="s">
        <v>1175</v>
      </c>
      <c r="AR44" s="276" t="s">
        <v>254</v>
      </c>
      <c r="AS44" s="276" t="s">
        <v>1176</v>
      </c>
      <c r="AT44" s="276" t="s">
        <v>1177</v>
      </c>
      <c r="AU44" s="276" t="s">
        <v>254</v>
      </c>
      <c r="AV44" s="276" t="s">
        <v>259</v>
      </c>
      <c r="AW44" s="276" t="s">
        <v>257</v>
      </c>
    </row>
    <row r="45" spans="1:49" x14ac:dyDescent="0.2">
      <c r="A45" s="18">
        <v>43</v>
      </c>
      <c r="B45" s="67" t="s">
        <v>317</v>
      </c>
      <c r="C45" s="66" t="s">
        <v>155</v>
      </c>
      <c r="D45" s="65" t="s">
        <v>822</v>
      </c>
      <c r="F45" s="64" t="s">
        <v>259</v>
      </c>
      <c r="G45" s="77">
        <v>7</v>
      </c>
      <c r="H45" s="127" t="s">
        <v>712</v>
      </c>
      <c r="I45" s="198" t="s">
        <v>257</v>
      </c>
      <c r="J45" s="178">
        <f t="shared" si="5"/>
        <v>89.827410693301147</v>
      </c>
      <c r="K45" s="198">
        <v>6</v>
      </c>
      <c r="L45" s="178">
        <f t="shared" si="6"/>
        <v>31.91876805295923</v>
      </c>
      <c r="M45" s="198" t="s">
        <v>259</v>
      </c>
      <c r="N45" s="178">
        <f t="shared" si="7"/>
        <v>50.163544641054756</v>
      </c>
      <c r="O45" s="198" t="s">
        <v>259</v>
      </c>
      <c r="P45" s="178">
        <f t="shared" si="8"/>
        <v>50.163544641054756</v>
      </c>
      <c r="Q45" s="179">
        <f t="shared" si="9"/>
        <v>222.07326802836988</v>
      </c>
      <c r="S45" s="276" t="s">
        <v>255</v>
      </c>
      <c r="T45" s="276" t="s">
        <v>332</v>
      </c>
      <c r="U45" s="277" t="s">
        <v>139</v>
      </c>
      <c r="V45" s="278" t="s">
        <v>1178</v>
      </c>
      <c r="W45" s="276" t="s">
        <v>56</v>
      </c>
      <c r="X45" s="276" t="s">
        <v>1187</v>
      </c>
      <c r="Y45" s="276">
        <v>3.5</v>
      </c>
      <c r="Z45" s="276" t="s">
        <v>257</v>
      </c>
      <c r="AA45" s="276" t="s">
        <v>258</v>
      </c>
      <c r="AB45" s="276">
        <v>6</v>
      </c>
      <c r="AD45" s="276" t="s">
        <v>255</v>
      </c>
      <c r="AE45" s="276" t="s">
        <v>332</v>
      </c>
      <c r="AF45" s="277" t="s">
        <v>139</v>
      </c>
      <c r="AG45" s="278" t="s">
        <v>1178</v>
      </c>
      <c r="AH45" s="276" t="s">
        <v>56</v>
      </c>
      <c r="AI45" s="279" t="s">
        <v>1179</v>
      </c>
      <c r="AJ45" s="276" t="s">
        <v>835</v>
      </c>
      <c r="AK45" s="276" t="s">
        <v>835</v>
      </c>
      <c r="AL45" s="276">
        <v>3.5</v>
      </c>
      <c r="AM45" s="276" t="s">
        <v>1180</v>
      </c>
      <c r="AN45" s="276" t="s">
        <v>1181</v>
      </c>
      <c r="AO45" s="276" t="s">
        <v>257</v>
      </c>
      <c r="AP45" s="276" t="s">
        <v>1182</v>
      </c>
      <c r="AQ45" s="276" t="s">
        <v>1183</v>
      </c>
      <c r="AR45" s="276" t="s">
        <v>258</v>
      </c>
      <c r="AS45" s="276" t="s">
        <v>1184</v>
      </c>
      <c r="AT45" s="276" t="s">
        <v>1185</v>
      </c>
      <c r="AU45" s="276">
        <v>6</v>
      </c>
      <c r="AV45" s="276" t="s">
        <v>1186</v>
      </c>
      <c r="AW45" s="276" t="s">
        <v>1187</v>
      </c>
    </row>
    <row r="46" spans="1:49" x14ac:dyDescent="0.2">
      <c r="A46" s="18">
        <v>44</v>
      </c>
      <c r="B46" s="67" t="s">
        <v>335</v>
      </c>
      <c r="C46" s="66" t="s">
        <v>91</v>
      </c>
      <c r="D46" s="65" t="s">
        <v>1264</v>
      </c>
      <c r="F46" s="64" t="s">
        <v>253</v>
      </c>
      <c r="G46" s="77">
        <v>14</v>
      </c>
      <c r="H46" s="127" t="s">
        <v>56</v>
      </c>
      <c r="I46" s="198" t="s">
        <v>257</v>
      </c>
      <c r="J46" s="178">
        <f t="shared" si="5"/>
        <v>119.16462476221449</v>
      </c>
      <c r="K46" s="198">
        <v>13</v>
      </c>
      <c r="L46" s="178">
        <f t="shared" si="6"/>
        <v>15.894948454284346</v>
      </c>
      <c r="M46" s="198">
        <v>10</v>
      </c>
      <c r="N46" s="178">
        <f t="shared" si="7"/>
        <v>43.020687498197617</v>
      </c>
      <c r="O46" s="198">
        <v>12</v>
      </c>
      <c r="P46" s="178">
        <f t="shared" si="8"/>
        <v>24.775910910102088</v>
      </c>
      <c r="Q46" s="179">
        <f t="shared" si="9"/>
        <v>202.85617162479855</v>
      </c>
      <c r="S46" s="276" t="s">
        <v>257</v>
      </c>
      <c r="T46" s="276" t="s">
        <v>328</v>
      </c>
      <c r="U46" s="277" t="s">
        <v>1188</v>
      </c>
      <c r="V46" s="278" t="s">
        <v>1189</v>
      </c>
      <c r="W46" s="276" t="s">
        <v>56</v>
      </c>
      <c r="X46" s="276" t="s">
        <v>329</v>
      </c>
      <c r="Y46" s="276">
        <v>9</v>
      </c>
      <c r="Z46" s="276" t="s">
        <v>261</v>
      </c>
      <c r="AA46" s="276" t="s">
        <v>255</v>
      </c>
      <c r="AB46" s="276" t="s">
        <v>255</v>
      </c>
      <c r="AD46" s="276" t="s">
        <v>257</v>
      </c>
      <c r="AE46" s="276" t="s">
        <v>328</v>
      </c>
      <c r="AF46" s="277" t="s">
        <v>1188</v>
      </c>
      <c r="AG46" s="278" t="s">
        <v>1189</v>
      </c>
      <c r="AH46" s="276" t="s">
        <v>56</v>
      </c>
      <c r="AI46" s="279" t="s">
        <v>1190</v>
      </c>
      <c r="AJ46" s="276" t="s">
        <v>1191</v>
      </c>
      <c r="AK46" s="276" t="s">
        <v>1192</v>
      </c>
      <c r="AL46" s="276">
        <v>9</v>
      </c>
      <c r="AM46" s="276" t="s">
        <v>1193</v>
      </c>
      <c r="AN46" s="276" t="s">
        <v>1194</v>
      </c>
      <c r="AO46" s="276" t="s">
        <v>261</v>
      </c>
      <c r="AP46" s="276" t="s">
        <v>1195</v>
      </c>
      <c r="AQ46" s="276" t="s">
        <v>1196</v>
      </c>
      <c r="AR46" s="276" t="s">
        <v>255</v>
      </c>
      <c r="AS46" s="276" t="s">
        <v>986</v>
      </c>
      <c r="AT46" s="276" t="s">
        <v>1197</v>
      </c>
      <c r="AU46" s="276" t="s">
        <v>255</v>
      </c>
      <c r="AV46" s="276" t="s">
        <v>311</v>
      </c>
      <c r="AW46" s="276" t="s">
        <v>329</v>
      </c>
    </row>
    <row r="47" spans="1:49" x14ac:dyDescent="0.2">
      <c r="A47" s="18">
        <v>45</v>
      </c>
      <c r="B47" s="67" t="s">
        <v>1385</v>
      </c>
      <c r="C47" s="66" t="s">
        <v>322</v>
      </c>
      <c r="D47" s="65" t="s">
        <v>889</v>
      </c>
      <c r="F47" s="64" t="s">
        <v>259</v>
      </c>
      <c r="G47" s="77">
        <v>6</v>
      </c>
      <c r="H47" s="127" t="s">
        <v>519</v>
      </c>
      <c r="I47" s="198">
        <v>5</v>
      </c>
      <c r="J47" s="178">
        <f t="shared" si="5"/>
        <v>37.29239563571457</v>
      </c>
      <c r="K47" s="198" t="s">
        <v>259</v>
      </c>
      <c r="L47" s="178">
        <f t="shared" si="6"/>
        <v>37.29239563571457</v>
      </c>
      <c r="M47" s="198" t="s">
        <v>257</v>
      </c>
      <c r="N47" s="178">
        <f t="shared" si="7"/>
        <v>81.71816644986572</v>
      </c>
      <c r="O47" s="198" t="s">
        <v>259</v>
      </c>
      <c r="P47" s="178">
        <f t="shared" si="8"/>
        <v>37.29239563571457</v>
      </c>
      <c r="Q47" s="179">
        <f t="shared" si="9"/>
        <v>193.59535335700943</v>
      </c>
      <c r="S47" s="276" t="s">
        <v>258</v>
      </c>
      <c r="T47" s="276" t="s">
        <v>110</v>
      </c>
      <c r="U47" s="277" t="s">
        <v>142</v>
      </c>
      <c r="V47" s="278" t="s">
        <v>1198</v>
      </c>
      <c r="W47" s="276" t="s">
        <v>56</v>
      </c>
      <c r="X47" s="276" t="s">
        <v>328</v>
      </c>
      <c r="Y47" s="276" t="s">
        <v>260</v>
      </c>
      <c r="Z47" s="276">
        <v>10</v>
      </c>
      <c r="AA47" s="276" t="s">
        <v>257</v>
      </c>
      <c r="AB47" s="276" t="s">
        <v>258</v>
      </c>
      <c r="AD47" s="276" t="s">
        <v>258</v>
      </c>
      <c r="AE47" s="276" t="s">
        <v>110</v>
      </c>
      <c r="AF47" s="277" t="s">
        <v>142</v>
      </c>
      <c r="AG47" s="278" t="s">
        <v>1198</v>
      </c>
      <c r="AH47" s="276" t="s">
        <v>56</v>
      </c>
      <c r="AI47" s="279" t="s">
        <v>1199</v>
      </c>
      <c r="AJ47" s="276" t="s">
        <v>1200</v>
      </c>
      <c r="AK47" s="276" t="s">
        <v>1201</v>
      </c>
      <c r="AL47" s="276" t="s">
        <v>260</v>
      </c>
      <c r="AM47" s="276" t="s">
        <v>1202</v>
      </c>
      <c r="AN47" s="276" t="s">
        <v>1203</v>
      </c>
      <c r="AO47" s="276">
        <v>10</v>
      </c>
      <c r="AP47" s="276" t="s">
        <v>1204</v>
      </c>
      <c r="AQ47" s="276" t="s">
        <v>1205</v>
      </c>
      <c r="AR47" s="276" t="s">
        <v>257</v>
      </c>
      <c r="AS47" s="276" t="s">
        <v>1206</v>
      </c>
      <c r="AT47" s="276" t="s">
        <v>1207</v>
      </c>
      <c r="AU47" s="276" t="s">
        <v>258</v>
      </c>
      <c r="AV47" s="276" t="s">
        <v>1208</v>
      </c>
      <c r="AW47" s="276" t="s">
        <v>328</v>
      </c>
    </row>
    <row r="48" spans="1:49" x14ac:dyDescent="0.2">
      <c r="A48" s="18">
        <v>46</v>
      </c>
      <c r="B48" s="67" t="s">
        <v>59</v>
      </c>
      <c r="C48" s="66" t="s">
        <v>85</v>
      </c>
      <c r="D48" s="65" t="s">
        <v>1156</v>
      </c>
      <c r="F48" s="64" t="s">
        <v>260</v>
      </c>
      <c r="G48" s="77">
        <v>7</v>
      </c>
      <c r="H48" s="127" t="s">
        <v>58</v>
      </c>
      <c r="I48" s="198">
        <v>6</v>
      </c>
      <c r="J48" s="178">
        <f t="shared" si="5"/>
        <v>31.91876805295923</v>
      </c>
      <c r="K48" s="198" t="s">
        <v>24</v>
      </c>
      <c r="L48" s="178">
        <f t="shared" si="6"/>
        <v>14.285714285714285</v>
      </c>
      <c r="M48" s="198" t="s">
        <v>259</v>
      </c>
      <c r="N48" s="178">
        <f t="shared" si="7"/>
        <v>50.163544641054756</v>
      </c>
      <c r="O48" s="198" t="s">
        <v>257</v>
      </c>
      <c r="P48" s="178">
        <f t="shared" si="8"/>
        <v>89.827410693301147</v>
      </c>
      <c r="Q48" s="179">
        <f t="shared" si="9"/>
        <v>186.1954376730294</v>
      </c>
      <c r="S48" s="276" t="s">
        <v>259</v>
      </c>
      <c r="T48" s="276" t="s">
        <v>503</v>
      </c>
      <c r="U48" s="277" t="s">
        <v>504</v>
      </c>
      <c r="V48" s="278" t="s">
        <v>1209</v>
      </c>
      <c r="W48" s="276" t="s">
        <v>56</v>
      </c>
      <c r="X48" s="276" t="s">
        <v>309</v>
      </c>
      <c r="Y48" s="276" t="s">
        <v>261</v>
      </c>
      <c r="Z48" s="276" t="s">
        <v>258</v>
      </c>
      <c r="AA48" s="276">
        <v>11</v>
      </c>
      <c r="AB48" s="276" t="s">
        <v>257</v>
      </c>
      <c r="AD48" s="276" t="s">
        <v>259</v>
      </c>
      <c r="AE48" s="276" t="s">
        <v>503</v>
      </c>
      <c r="AF48" s="277" t="s">
        <v>504</v>
      </c>
      <c r="AG48" s="278" t="s">
        <v>1209</v>
      </c>
      <c r="AH48" s="276" t="s">
        <v>56</v>
      </c>
      <c r="AI48" s="279" t="s">
        <v>1210</v>
      </c>
      <c r="AJ48" s="276" t="s">
        <v>1211</v>
      </c>
      <c r="AK48" s="276" t="s">
        <v>1212</v>
      </c>
      <c r="AL48" s="276" t="s">
        <v>261</v>
      </c>
      <c r="AM48" s="276" t="s">
        <v>1213</v>
      </c>
      <c r="AN48" s="276" t="s">
        <v>1214</v>
      </c>
      <c r="AO48" s="276" t="s">
        <v>258</v>
      </c>
      <c r="AP48" s="276" t="s">
        <v>1215</v>
      </c>
      <c r="AQ48" s="276" t="s">
        <v>1216</v>
      </c>
      <c r="AR48" s="276">
        <v>11</v>
      </c>
      <c r="AS48" s="276" t="s">
        <v>1217</v>
      </c>
      <c r="AT48" s="276" t="s">
        <v>1218</v>
      </c>
      <c r="AU48" s="276" t="s">
        <v>257</v>
      </c>
      <c r="AV48" s="276" t="s">
        <v>842</v>
      </c>
      <c r="AW48" s="276" t="s">
        <v>309</v>
      </c>
    </row>
    <row r="49" spans="1:49" x14ac:dyDescent="0.2">
      <c r="A49" s="18">
        <v>47</v>
      </c>
      <c r="B49" s="67" t="s">
        <v>1364</v>
      </c>
      <c r="C49" s="66" t="s">
        <v>1365</v>
      </c>
      <c r="D49" s="65" t="s">
        <v>1366</v>
      </c>
      <c r="F49" s="64" t="s">
        <v>260</v>
      </c>
      <c r="G49" s="77">
        <v>7</v>
      </c>
      <c r="H49" s="127" t="s">
        <v>57</v>
      </c>
      <c r="I49" s="198">
        <v>6</v>
      </c>
      <c r="J49" s="178">
        <f t="shared" si="5"/>
        <v>31.91876805295923</v>
      </c>
      <c r="K49" s="198" t="s">
        <v>259</v>
      </c>
      <c r="L49" s="178">
        <f t="shared" si="6"/>
        <v>50.163544641054756</v>
      </c>
      <c r="M49" s="198" t="s">
        <v>259</v>
      </c>
      <c r="N49" s="178">
        <f t="shared" si="7"/>
        <v>50.163544641054756</v>
      </c>
      <c r="O49" s="198" t="s">
        <v>259</v>
      </c>
      <c r="P49" s="178">
        <f t="shared" si="8"/>
        <v>50.163544641054756</v>
      </c>
      <c r="Q49" s="179">
        <f t="shared" si="9"/>
        <v>182.40940197612349</v>
      </c>
      <c r="S49" s="276" t="s">
        <v>260</v>
      </c>
      <c r="T49" s="276" t="s">
        <v>1219</v>
      </c>
      <c r="U49" s="277" t="s">
        <v>1220</v>
      </c>
      <c r="V49" s="278" t="s">
        <v>1221</v>
      </c>
      <c r="W49" s="276" t="s">
        <v>56</v>
      </c>
      <c r="X49" s="276" t="s">
        <v>309</v>
      </c>
      <c r="Y49" s="276" t="s">
        <v>258</v>
      </c>
      <c r="Z49" s="276">
        <v>6</v>
      </c>
      <c r="AA49" s="276" t="s">
        <v>259</v>
      </c>
      <c r="AB49" s="276" t="s">
        <v>259</v>
      </c>
      <c r="AD49" s="276" t="s">
        <v>260</v>
      </c>
      <c r="AE49" s="276" t="s">
        <v>1219</v>
      </c>
      <c r="AF49" s="277" t="s">
        <v>1220</v>
      </c>
      <c r="AG49" s="278" t="s">
        <v>1221</v>
      </c>
      <c r="AH49" s="276" t="s">
        <v>56</v>
      </c>
      <c r="AI49" s="279" t="s">
        <v>1222</v>
      </c>
      <c r="AJ49" s="276" t="s">
        <v>1223</v>
      </c>
      <c r="AK49" s="276" t="s">
        <v>1224</v>
      </c>
      <c r="AL49" s="276" t="s">
        <v>258</v>
      </c>
      <c r="AM49" s="276" t="s">
        <v>1225</v>
      </c>
      <c r="AN49" s="276" t="s">
        <v>1226</v>
      </c>
      <c r="AO49" s="276">
        <v>6</v>
      </c>
      <c r="AP49" s="276" t="s">
        <v>1227</v>
      </c>
      <c r="AQ49" s="276" t="s">
        <v>1228</v>
      </c>
      <c r="AR49" s="276" t="s">
        <v>259</v>
      </c>
      <c r="AS49" s="276" t="s">
        <v>1229</v>
      </c>
      <c r="AT49" s="276" t="s">
        <v>1230</v>
      </c>
      <c r="AU49" s="276" t="s">
        <v>259</v>
      </c>
      <c r="AV49" s="276" t="s">
        <v>311</v>
      </c>
      <c r="AW49" s="276" t="s">
        <v>309</v>
      </c>
    </row>
    <row r="50" spans="1:49" x14ac:dyDescent="0.2">
      <c r="A50" s="18">
        <v>48</v>
      </c>
      <c r="B50" s="67" t="s">
        <v>1005</v>
      </c>
      <c r="C50" s="66" t="s">
        <v>1006</v>
      </c>
      <c r="D50" s="65" t="s">
        <v>1007</v>
      </c>
      <c r="F50" s="64" t="s">
        <v>253</v>
      </c>
      <c r="G50" s="77">
        <v>12</v>
      </c>
      <c r="H50" s="127" t="s">
        <v>36</v>
      </c>
      <c r="I50" s="198" t="s">
        <v>303</v>
      </c>
      <c r="J50" s="178">
        <f t="shared" si="5"/>
        <v>50.471229619450732</v>
      </c>
      <c r="K50" s="198">
        <v>10</v>
      </c>
      <c r="L50" s="178">
        <f t="shared" si="6"/>
        <v>28.959062302381241</v>
      </c>
      <c r="M50" s="198" t="s">
        <v>261</v>
      </c>
      <c r="N50" s="178">
        <f t="shared" si="7"/>
        <v>61.704160301668395</v>
      </c>
      <c r="O50" s="198" t="s">
        <v>305</v>
      </c>
      <c r="P50" s="178">
        <f t="shared" si="8"/>
        <v>39.580270163748324</v>
      </c>
      <c r="Q50" s="179">
        <f t="shared" si="9"/>
        <v>180.71472238724868</v>
      </c>
      <c r="S50" s="276" t="s">
        <v>261</v>
      </c>
      <c r="T50" s="276" t="s">
        <v>331</v>
      </c>
      <c r="U50" s="277" t="s">
        <v>87</v>
      </c>
      <c r="V50" s="278" t="s">
        <v>1231</v>
      </c>
      <c r="W50" s="276" t="s">
        <v>56</v>
      </c>
      <c r="X50" s="276" t="s">
        <v>662</v>
      </c>
      <c r="Y50" s="276" t="s">
        <v>255</v>
      </c>
      <c r="Z50" s="276" t="s">
        <v>254</v>
      </c>
      <c r="AA50" s="276" t="s">
        <v>26</v>
      </c>
      <c r="AB50" s="276" t="s">
        <v>26</v>
      </c>
      <c r="AD50" s="276" t="s">
        <v>261</v>
      </c>
      <c r="AE50" s="276" t="s">
        <v>331</v>
      </c>
      <c r="AF50" s="277" t="s">
        <v>87</v>
      </c>
      <c r="AG50" s="278" t="s">
        <v>1231</v>
      </c>
      <c r="AH50" s="276" t="s">
        <v>56</v>
      </c>
      <c r="AI50" s="279" t="s">
        <v>1232</v>
      </c>
      <c r="AJ50" s="276" t="s">
        <v>1233</v>
      </c>
      <c r="AK50" s="276" t="s">
        <v>1234</v>
      </c>
      <c r="AL50" s="276" t="s">
        <v>255</v>
      </c>
      <c r="AM50" s="276" t="s">
        <v>1235</v>
      </c>
      <c r="AN50" s="276" t="s">
        <v>862</v>
      </c>
      <c r="AO50" s="276" t="s">
        <v>254</v>
      </c>
      <c r="AP50" s="276" t="s">
        <v>1236</v>
      </c>
      <c r="AQ50" s="276" t="s">
        <v>1237</v>
      </c>
      <c r="AR50" s="276" t="s">
        <v>26</v>
      </c>
      <c r="AS50" s="276" t="s">
        <v>1238</v>
      </c>
      <c r="AT50" s="276" t="s">
        <v>1239</v>
      </c>
      <c r="AU50" s="276" t="s">
        <v>26</v>
      </c>
      <c r="AV50" s="276" t="s">
        <v>1240</v>
      </c>
      <c r="AW50" s="276" t="s">
        <v>662</v>
      </c>
    </row>
    <row r="51" spans="1:49" x14ac:dyDescent="0.2">
      <c r="A51" s="18">
        <v>49</v>
      </c>
      <c r="B51" s="67" t="s">
        <v>336</v>
      </c>
      <c r="C51" s="66" t="s">
        <v>288</v>
      </c>
      <c r="D51" s="65" t="s">
        <v>1275</v>
      </c>
      <c r="F51" s="64" t="s">
        <v>329</v>
      </c>
      <c r="G51" s="77">
        <v>14</v>
      </c>
      <c r="H51" s="127" t="s">
        <v>56</v>
      </c>
      <c r="I51" s="198" t="s">
        <v>26</v>
      </c>
      <c r="J51" s="178">
        <f t="shared" si="5"/>
        <v>0</v>
      </c>
      <c r="K51" s="198" t="s">
        <v>303</v>
      </c>
      <c r="L51" s="178">
        <f t="shared" si="6"/>
        <v>62.151902434314721</v>
      </c>
      <c r="M51" s="198">
        <v>7</v>
      </c>
      <c r="N51" s="178">
        <f t="shared" si="7"/>
        <v>72.194356926056201</v>
      </c>
      <c r="O51" s="198">
        <v>11</v>
      </c>
      <c r="P51" s="178">
        <f t="shared" si="8"/>
        <v>33.808196097429217</v>
      </c>
      <c r="Q51" s="179">
        <f t="shared" si="9"/>
        <v>168.15445545780017</v>
      </c>
      <c r="S51" s="276" t="s">
        <v>303</v>
      </c>
      <c r="T51" s="276" t="s">
        <v>1241</v>
      </c>
      <c r="U51" s="277" t="s">
        <v>1242</v>
      </c>
      <c r="V51" s="278" t="s">
        <v>1243</v>
      </c>
      <c r="W51" s="276" t="s">
        <v>56</v>
      </c>
      <c r="X51" s="276" t="s">
        <v>662</v>
      </c>
      <c r="Y51" s="276" t="s">
        <v>259</v>
      </c>
      <c r="Z51" s="276" t="s">
        <v>259</v>
      </c>
      <c r="AA51" s="276">
        <v>8</v>
      </c>
      <c r="AB51" s="276" t="s">
        <v>303</v>
      </c>
      <c r="AD51" s="276" t="s">
        <v>303</v>
      </c>
      <c r="AE51" s="276" t="s">
        <v>1241</v>
      </c>
      <c r="AF51" s="277" t="s">
        <v>1242</v>
      </c>
      <c r="AG51" s="278" t="s">
        <v>1243</v>
      </c>
      <c r="AH51" s="276" t="s">
        <v>56</v>
      </c>
      <c r="AI51" s="279" t="s">
        <v>1244</v>
      </c>
      <c r="AJ51" s="276" t="s">
        <v>1245</v>
      </c>
      <c r="AK51" s="276" t="s">
        <v>1246</v>
      </c>
      <c r="AL51" s="276" t="s">
        <v>259</v>
      </c>
      <c r="AM51" s="276" t="s">
        <v>1247</v>
      </c>
      <c r="AN51" s="276" t="s">
        <v>1248</v>
      </c>
      <c r="AO51" s="276" t="s">
        <v>259</v>
      </c>
      <c r="AP51" s="276" t="s">
        <v>1249</v>
      </c>
      <c r="AQ51" s="276" t="s">
        <v>1250</v>
      </c>
      <c r="AR51" s="276">
        <v>8</v>
      </c>
      <c r="AS51" s="276" t="s">
        <v>1251</v>
      </c>
      <c r="AT51" s="276" t="s">
        <v>1252</v>
      </c>
      <c r="AU51" s="276" t="s">
        <v>303</v>
      </c>
      <c r="AV51" s="276" t="s">
        <v>983</v>
      </c>
      <c r="AW51" s="276" t="s">
        <v>662</v>
      </c>
    </row>
    <row r="52" spans="1:49" x14ac:dyDescent="0.2">
      <c r="A52" s="18">
        <v>50</v>
      </c>
      <c r="B52" s="67" t="s">
        <v>1081</v>
      </c>
      <c r="C52" s="66" t="s">
        <v>1357</v>
      </c>
      <c r="D52" s="65" t="s">
        <v>1358</v>
      </c>
      <c r="F52" s="64" t="s">
        <v>259</v>
      </c>
      <c r="G52" s="77">
        <v>7</v>
      </c>
      <c r="H52" s="127" t="s">
        <v>57</v>
      </c>
      <c r="I52" s="198" t="s">
        <v>259</v>
      </c>
      <c r="J52" s="178">
        <f t="shared" si="5"/>
        <v>50.163544641054756</v>
      </c>
      <c r="K52" s="198" t="s">
        <v>260</v>
      </c>
      <c r="L52" s="178">
        <f t="shared" si="6"/>
        <v>31.91876805295923</v>
      </c>
      <c r="M52" s="198" t="s">
        <v>258</v>
      </c>
      <c r="N52" s="178">
        <f t="shared" si="7"/>
        <v>69.29475957717186</v>
      </c>
      <c r="O52" s="198" t="s">
        <v>24</v>
      </c>
      <c r="P52" s="178">
        <f t="shared" si="8"/>
        <v>14.285714285714285</v>
      </c>
      <c r="Q52" s="179">
        <f t="shared" si="9"/>
        <v>165.66278655690013</v>
      </c>
      <c r="S52" s="276" t="s">
        <v>305</v>
      </c>
      <c r="T52" s="276" t="s">
        <v>337</v>
      </c>
      <c r="U52" s="277" t="s">
        <v>92</v>
      </c>
      <c r="V52" s="278" t="s">
        <v>1253</v>
      </c>
      <c r="W52" s="276" t="s">
        <v>56</v>
      </c>
      <c r="X52" s="276" t="s">
        <v>334</v>
      </c>
      <c r="Y52" s="276" t="s">
        <v>303</v>
      </c>
      <c r="Z52" s="276">
        <v>11</v>
      </c>
      <c r="AA52" s="276" t="s">
        <v>260</v>
      </c>
      <c r="AB52" s="276" t="s">
        <v>261</v>
      </c>
      <c r="AD52" s="276" t="s">
        <v>305</v>
      </c>
      <c r="AE52" s="276" t="s">
        <v>337</v>
      </c>
      <c r="AF52" s="277" t="s">
        <v>92</v>
      </c>
      <c r="AG52" s="278" t="s">
        <v>1253</v>
      </c>
      <c r="AH52" s="276" t="s">
        <v>56</v>
      </c>
      <c r="AI52" s="279" t="s">
        <v>1254</v>
      </c>
      <c r="AJ52" s="276" t="s">
        <v>1255</v>
      </c>
      <c r="AK52" s="276" t="s">
        <v>1256</v>
      </c>
      <c r="AL52" s="276" t="s">
        <v>303</v>
      </c>
      <c r="AM52" s="276" t="s">
        <v>1257</v>
      </c>
      <c r="AN52" s="276" t="s">
        <v>1258</v>
      </c>
      <c r="AO52" s="276">
        <v>11</v>
      </c>
      <c r="AP52" s="276" t="s">
        <v>1259</v>
      </c>
      <c r="AQ52" s="276" t="s">
        <v>1260</v>
      </c>
      <c r="AR52" s="276" t="s">
        <v>260</v>
      </c>
      <c r="AS52" s="276" t="s">
        <v>1261</v>
      </c>
      <c r="AT52" s="276" t="s">
        <v>1262</v>
      </c>
      <c r="AU52" s="276" t="s">
        <v>261</v>
      </c>
      <c r="AV52" s="276" t="s">
        <v>1263</v>
      </c>
      <c r="AW52" s="276" t="s">
        <v>334</v>
      </c>
    </row>
    <row r="53" spans="1:49" x14ac:dyDescent="0.2">
      <c r="A53" s="18">
        <v>51</v>
      </c>
      <c r="B53" s="67" t="s">
        <v>330</v>
      </c>
      <c r="C53" s="66" t="s">
        <v>208</v>
      </c>
      <c r="D53" s="65" t="s">
        <v>1285</v>
      </c>
      <c r="F53" s="64" t="s">
        <v>308</v>
      </c>
      <c r="G53" s="77">
        <v>14</v>
      </c>
      <c r="H53" s="127" t="s">
        <v>56</v>
      </c>
      <c r="I53" s="198">
        <v>11</v>
      </c>
      <c r="J53" s="178">
        <f t="shared" si="5"/>
        <v>33.808196097429217</v>
      </c>
      <c r="K53" s="198" t="s">
        <v>305</v>
      </c>
      <c r="L53" s="178">
        <f t="shared" si="6"/>
        <v>52.45141916908851</v>
      </c>
      <c r="M53" s="198">
        <v>12</v>
      </c>
      <c r="N53" s="178">
        <f t="shared" si="7"/>
        <v>24.775910910102088</v>
      </c>
      <c r="O53" s="198">
        <v>9</v>
      </c>
      <c r="P53" s="178">
        <f t="shared" si="8"/>
        <v>52.45141916908851</v>
      </c>
      <c r="Q53" s="179">
        <f t="shared" si="9"/>
        <v>163.48694534570831</v>
      </c>
      <c r="S53" s="276" t="s">
        <v>253</v>
      </c>
      <c r="T53" s="276" t="s">
        <v>335</v>
      </c>
      <c r="U53" s="277" t="s">
        <v>91</v>
      </c>
      <c r="V53" s="278" t="s">
        <v>1264</v>
      </c>
      <c r="W53" s="276" t="s">
        <v>56</v>
      </c>
      <c r="X53" s="276" t="s">
        <v>842</v>
      </c>
      <c r="Y53" s="276" t="s">
        <v>257</v>
      </c>
      <c r="Z53" s="276">
        <v>13</v>
      </c>
      <c r="AA53" s="276">
        <v>10</v>
      </c>
      <c r="AB53" s="276">
        <v>12</v>
      </c>
      <c r="AD53" s="276" t="s">
        <v>253</v>
      </c>
      <c r="AE53" s="276" t="s">
        <v>335</v>
      </c>
      <c r="AF53" s="277" t="s">
        <v>91</v>
      </c>
      <c r="AG53" s="278" t="s">
        <v>1264</v>
      </c>
      <c r="AH53" s="276" t="s">
        <v>56</v>
      </c>
      <c r="AI53" s="279" t="s">
        <v>1265</v>
      </c>
      <c r="AJ53" s="276" t="s">
        <v>1266</v>
      </c>
      <c r="AK53" s="276" t="s">
        <v>1267</v>
      </c>
      <c r="AL53" s="276" t="s">
        <v>257</v>
      </c>
      <c r="AM53" s="276" t="s">
        <v>1268</v>
      </c>
      <c r="AN53" s="276" t="s">
        <v>1269</v>
      </c>
      <c r="AO53" s="276">
        <v>13</v>
      </c>
      <c r="AP53" s="276" t="s">
        <v>1270</v>
      </c>
      <c r="AQ53" s="276" t="s">
        <v>1271</v>
      </c>
      <c r="AR53" s="276">
        <v>10</v>
      </c>
      <c r="AS53" s="276" t="s">
        <v>1272</v>
      </c>
      <c r="AT53" s="276" t="s">
        <v>1273</v>
      </c>
      <c r="AU53" s="276">
        <v>12</v>
      </c>
      <c r="AV53" s="276" t="s">
        <v>1274</v>
      </c>
      <c r="AW53" s="276" t="s">
        <v>842</v>
      </c>
    </row>
    <row r="54" spans="1:49" x14ac:dyDescent="0.2">
      <c r="A54" s="18">
        <v>52</v>
      </c>
      <c r="B54" s="67" t="s">
        <v>334</v>
      </c>
      <c r="C54" s="85" t="s">
        <v>127</v>
      </c>
      <c r="D54" s="65" t="s">
        <v>1295</v>
      </c>
      <c r="F54" s="64" t="s">
        <v>328</v>
      </c>
      <c r="G54" s="77">
        <v>14</v>
      </c>
      <c r="H54" s="127" t="s">
        <v>56</v>
      </c>
      <c r="I54" s="198">
        <v>10</v>
      </c>
      <c r="J54" s="178">
        <f t="shared" si="5"/>
        <v>43.020687498197617</v>
      </c>
      <c r="K54" s="198">
        <v>12</v>
      </c>
      <c r="L54" s="178">
        <f t="shared" si="6"/>
        <v>24.775910910102088</v>
      </c>
      <c r="M54" s="198">
        <v>9</v>
      </c>
      <c r="N54" s="178">
        <f t="shared" si="7"/>
        <v>52.45141916908851</v>
      </c>
      <c r="O54" s="198">
        <v>10</v>
      </c>
      <c r="P54" s="178">
        <f t="shared" si="8"/>
        <v>43.020687498197617</v>
      </c>
      <c r="Q54" s="179">
        <f t="shared" si="9"/>
        <v>163.26870507558584</v>
      </c>
      <c r="S54" s="276" t="s">
        <v>329</v>
      </c>
      <c r="T54" s="276" t="s">
        <v>336</v>
      </c>
      <c r="U54" s="277" t="s">
        <v>288</v>
      </c>
      <c r="V54" s="278" t="s">
        <v>1275</v>
      </c>
      <c r="W54" s="276" t="s">
        <v>56</v>
      </c>
      <c r="X54" s="276" t="s">
        <v>983</v>
      </c>
      <c r="Y54" s="276" t="s">
        <v>26</v>
      </c>
      <c r="Z54" s="276" t="s">
        <v>303</v>
      </c>
      <c r="AA54" s="276">
        <v>7</v>
      </c>
      <c r="AB54" s="276">
        <v>11</v>
      </c>
      <c r="AD54" s="276" t="s">
        <v>329</v>
      </c>
      <c r="AE54" s="276" t="s">
        <v>336</v>
      </c>
      <c r="AF54" s="277" t="s">
        <v>288</v>
      </c>
      <c r="AG54" s="278" t="s">
        <v>1275</v>
      </c>
      <c r="AH54" s="276" t="s">
        <v>56</v>
      </c>
      <c r="AI54" s="279" t="s">
        <v>1276</v>
      </c>
      <c r="AJ54" s="276" t="s">
        <v>1277</v>
      </c>
      <c r="AK54" s="276" t="s">
        <v>1278</v>
      </c>
      <c r="AL54" s="276" t="s">
        <v>26</v>
      </c>
      <c r="AM54" s="276" t="s">
        <v>1279</v>
      </c>
      <c r="AN54" s="276" t="s">
        <v>1280</v>
      </c>
      <c r="AO54" s="276" t="s">
        <v>303</v>
      </c>
      <c r="AP54" s="276" t="s">
        <v>1281</v>
      </c>
      <c r="AQ54" s="276" t="s">
        <v>1282</v>
      </c>
      <c r="AR54" s="276">
        <v>7</v>
      </c>
      <c r="AS54" s="276" t="s">
        <v>1283</v>
      </c>
      <c r="AT54" s="276" t="s">
        <v>1284</v>
      </c>
      <c r="AU54" s="276">
        <v>11</v>
      </c>
      <c r="AV54" s="276" t="s">
        <v>362</v>
      </c>
      <c r="AW54" s="276" t="s">
        <v>983</v>
      </c>
    </row>
    <row r="55" spans="1:49" x14ac:dyDescent="0.2">
      <c r="A55" s="18">
        <v>53</v>
      </c>
      <c r="B55" s="67" t="s">
        <v>832</v>
      </c>
      <c r="C55" s="85" t="s">
        <v>354</v>
      </c>
      <c r="D55" s="65" t="s">
        <v>833</v>
      </c>
      <c r="F55" s="64" t="s">
        <v>260</v>
      </c>
      <c r="G55" s="77">
        <v>7</v>
      </c>
      <c r="H55" s="127" t="s">
        <v>712</v>
      </c>
      <c r="I55" s="198" t="s">
        <v>24</v>
      </c>
      <c r="J55" s="178">
        <f t="shared" si="5"/>
        <v>14.285714285714285</v>
      </c>
      <c r="K55" s="198" t="s">
        <v>259</v>
      </c>
      <c r="L55" s="178">
        <f t="shared" si="6"/>
        <v>50.163544641054756</v>
      </c>
      <c r="M55" s="198" t="s">
        <v>260</v>
      </c>
      <c r="N55" s="178">
        <f t="shared" si="7"/>
        <v>31.91876805295923</v>
      </c>
      <c r="O55" s="198" t="s">
        <v>260</v>
      </c>
      <c r="P55" s="178">
        <f t="shared" si="8"/>
        <v>31.91876805295923</v>
      </c>
      <c r="Q55" s="179">
        <f t="shared" si="9"/>
        <v>128.28679503268748</v>
      </c>
      <c r="S55" s="276" t="s">
        <v>308</v>
      </c>
      <c r="T55" s="276" t="s">
        <v>330</v>
      </c>
      <c r="U55" s="277" t="s">
        <v>208</v>
      </c>
      <c r="V55" s="278" t="s">
        <v>1285</v>
      </c>
      <c r="W55" s="276" t="s">
        <v>56</v>
      </c>
      <c r="X55" s="276" t="s">
        <v>304</v>
      </c>
      <c r="Y55" s="276">
        <v>11</v>
      </c>
      <c r="Z55" s="276" t="s">
        <v>305</v>
      </c>
      <c r="AA55" s="276">
        <v>12</v>
      </c>
      <c r="AB55" s="276">
        <v>9</v>
      </c>
      <c r="AD55" s="276" t="s">
        <v>308</v>
      </c>
      <c r="AE55" s="276" t="s">
        <v>330</v>
      </c>
      <c r="AF55" s="277" t="s">
        <v>208</v>
      </c>
      <c r="AG55" s="278" t="s">
        <v>1285</v>
      </c>
      <c r="AH55" s="276" t="s">
        <v>56</v>
      </c>
      <c r="AI55" s="279" t="s">
        <v>1286</v>
      </c>
      <c r="AJ55" s="276" t="s">
        <v>1287</v>
      </c>
      <c r="AK55" s="276" t="s">
        <v>1288</v>
      </c>
      <c r="AL55" s="276">
        <v>11</v>
      </c>
      <c r="AM55" s="276" t="s">
        <v>1289</v>
      </c>
      <c r="AN55" s="276" t="s">
        <v>1290</v>
      </c>
      <c r="AO55" s="276" t="s">
        <v>305</v>
      </c>
      <c r="AP55" s="276" t="s">
        <v>1291</v>
      </c>
      <c r="AQ55" s="276" t="s">
        <v>1292</v>
      </c>
      <c r="AR55" s="276">
        <v>12</v>
      </c>
      <c r="AS55" s="276" t="s">
        <v>1293</v>
      </c>
      <c r="AT55" s="276" t="s">
        <v>1294</v>
      </c>
      <c r="AU55" s="276">
        <v>9</v>
      </c>
      <c r="AV55" s="276" t="s">
        <v>362</v>
      </c>
      <c r="AW55" s="276" t="s">
        <v>304</v>
      </c>
    </row>
    <row r="56" spans="1:49" x14ac:dyDescent="0.2">
      <c r="A56" s="18">
        <v>54</v>
      </c>
      <c r="B56" s="67" t="s">
        <v>1018</v>
      </c>
      <c r="C56" s="66" t="s">
        <v>1019</v>
      </c>
      <c r="D56" s="65" t="s">
        <v>1020</v>
      </c>
      <c r="F56" s="64" t="s">
        <v>329</v>
      </c>
      <c r="G56" s="77">
        <v>12</v>
      </c>
      <c r="H56" s="127" t="s">
        <v>36</v>
      </c>
      <c r="I56" s="198">
        <v>11</v>
      </c>
      <c r="J56" s="178">
        <f t="shared" si="5"/>
        <v>18.556094711136652</v>
      </c>
      <c r="K56" s="198">
        <v>11</v>
      </c>
      <c r="L56" s="178">
        <f t="shared" si="6"/>
        <v>18.556094711136652</v>
      </c>
      <c r="M56" s="198">
        <v>10</v>
      </c>
      <c r="N56" s="178">
        <f t="shared" si="7"/>
        <v>28.959062302381241</v>
      </c>
      <c r="O56" s="198">
        <v>10</v>
      </c>
      <c r="P56" s="178">
        <f t="shared" si="8"/>
        <v>28.959062302381241</v>
      </c>
      <c r="Q56" s="179">
        <f t="shared" si="9"/>
        <v>95.030314027035786</v>
      </c>
      <c r="S56" s="276" t="s">
        <v>328</v>
      </c>
      <c r="T56" s="276" t="s">
        <v>334</v>
      </c>
      <c r="U56" s="277" t="s">
        <v>127</v>
      </c>
      <c r="V56" s="278" t="s">
        <v>1295</v>
      </c>
      <c r="W56" s="276" t="s">
        <v>56</v>
      </c>
      <c r="X56" s="276" t="s">
        <v>304</v>
      </c>
      <c r="Y56" s="276">
        <v>10</v>
      </c>
      <c r="Z56" s="276">
        <v>12</v>
      </c>
      <c r="AA56" s="276">
        <v>9</v>
      </c>
      <c r="AB56" s="276">
        <v>10</v>
      </c>
      <c r="AD56" s="276" t="s">
        <v>328</v>
      </c>
      <c r="AE56" s="276" t="s">
        <v>334</v>
      </c>
      <c r="AF56" s="277" t="s">
        <v>127</v>
      </c>
      <c r="AG56" s="278" t="s">
        <v>1295</v>
      </c>
      <c r="AH56" s="276" t="s">
        <v>56</v>
      </c>
      <c r="AI56" s="279" t="s">
        <v>1296</v>
      </c>
      <c r="AJ56" s="276" t="s">
        <v>1297</v>
      </c>
      <c r="AK56" s="276" t="s">
        <v>1298</v>
      </c>
      <c r="AL56" s="276">
        <v>10</v>
      </c>
      <c r="AM56" s="276" t="s">
        <v>1299</v>
      </c>
      <c r="AN56" s="276" t="s">
        <v>1300</v>
      </c>
      <c r="AO56" s="276">
        <v>12</v>
      </c>
      <c r="AP56" s="276" t="s">
        <v>1301</v>
      </c>
      <c r="AQ56" s="276" t="s">
        <v>1302</v>
      </c>
      <c r="AR56" s="276">
        <v>9</v>
      </c>
      <c r="AS56" s="276" t="s">
        <v>1303</v>
      </c>
      <c r="AT56" s="276" t="s">
        <v>1261</v>
      </c>
      <c r="AU56" s="276">
        <v>10</v>
      </c>
      <c r="AV56" s="276" t="s">
        <v>362</v>
      </c>
      <c r="AW56" s="276" t="s">
        <v>304</v>
      </c>
    </row>
    <row r="57" spans="1:49" x14ac:dyDescent="0.2">
      <c r="A57" s="18">
        <v>55</v>
      </c>
      <c r="B57" s="67"/>
      <c r="C57" s="66" t="s">
        <v>268</v>
      </c>
      <c r="D57" s="65" t="s">
        <v>843</v>
      </c>
      <c r="F57" s="64" t="s">
        <v>261</v>
      </c>
      <c r="G57" s="77">
        <v>7</v>
      </c>
      <c r="H57" s="127" t="s">
        <v>712</v>
      </c>
      <c r="I57" s="198" t="s">
        <v>260</v>
      </c>
      <c r="J57" s="178">
        <f t="shared" si="5"/>
        <v>31.91876805295923</v>
      </c>
      <c r="K57" s="198" t="s">
        <v>24</v>
      </c>
      <c r="L57" s="178">
        <f t="shared" si="6"/>
        <v>14.285714285714285</v>
      </c>
      <c r="M57" s="198" t="s">
        <v>261</v>
      </c>
      <c r="N57" s="178">
        <f t="shared" si="7"/>
        <v>14.285714285714285</v>
      </c>
      <c r="O57" s="198" t="s">
        <v>24</v>
      </c>
      <c r="P57" s="178">
        <f t="shared" si="8"/>
        <v>14.285714285714285</v>
      </c>
      <c r="Q57" s="179">
        <f t="shared" si="9"/>
        <v>74.775910910102084</v>
      </c>
      <c r="S57" s="276" t="s">
        <v>309</v>
      </c>
      <c r="T57" s="276" t="s">
        <v>1304</v>
      </c>
      <c r="U57" s="277" t="s">
        <v>1305</v>
      </c>
      <c r="V57" s="278" t="s">
        <v>1306</v>
      </c>
      <c r="W57" s="276" t="s">
        <v>56</v>
      </c>
      <c r="X57" s="276" t="s">
        <v>1274</v>
      </c>
      <c r="Y57" s="276">
        <v>12</v>
      </c>
      <c r="Z57" s="276">
        <v>14</v>
      </c>
      <c r="AA57" s="276">
        <v>13</v>
      </c>
      <c r="AB57" s="276">
        <v>13</v>
      </c>
      <c r="AD57" s="276" t="s">
        <v>309</v>
      </c>
      <c r="AE57" s="276" t="s">
        <v>1304</v>
      </c>
      <c r="AF57" s="277" t="s">
        <v>1305</v>
      </c>
      <c r="AG57" s="278" t="s">
        <v>1306</v>
      </c>
      <c r="AH57" s="276" t="s">
        <v>56</v>
      </c>
      <c r="AI57" s="279" t="s">
        <v>1307</v>
      </c>
      <c r="AJ57" s="276" t="s">
        <v>1308</v>
      </c>
      <c r="AK57" s="276" t="s">
        <v>1309</v>
      </c>
      <c r="AL57" s="276">
        <v>12</v>
      </c>
      <c r="AM57" s="276" t="s">
        <v>1310</v>
      </c>
      <c r="AN57" s="276" t="s">
        <v>1311</v>
      </c>
      <c r="AO57" s="276">
        <v>14</v>
      </c>
      <c r="AP57" s="276" t="s">
        <v>1312</v>
      </c>
      <c r="AQ57" s="276" t="s">
        <v>1313</v>
      </c>
      <c r="AR57" s="276">
        <v>13</v>
      </c>
      <c r="AS57" s="276" t="s">
        <v>875</v>
      </c>
      <c r="AT57" s="276" t="s">
        <v>1314</v>
      </c>
      <c r="AU57" s="276">
        <v>13</v>
      </c>
      <c r="AV57" s="276" t="s">
        <v>1315</v>
      </c>
      <c r="AW57" s="276" t="s">
        <v>1274</v>
      </c>
    </row>
    <row r="58" spans="1:49" x14ac:dyDescent="0.2">
      <c r="A58" s="18">
        <v>56</v>
      </c>
      <c r="B58" s="67" t="s">
        <v>1100</v>
      </c>
      <c r="C58" s="85" t="s">
        <v>361</v>
      </c>
      <c r="D58" s="65" t="s">
        <v>1101</v>
      </c>
      <c r="F58" s="64" t="s">
        <v>303</v>
      </c>
      <c r="G58" s="77">
        <v>9</v>
      </c>
      <c r="H58" s="127" t="s">
        <v>55</v>
      </c>
      <c r="I58" s="198" t="s">
        <v>303</v>
      </c>
      <c r="J58" s="178">
        <f t="shared" si="5"/>
        <v>24.779848344591286</v>
      </c>
      <c r="K58" s="198" t="s">
        <v>24</v>
      </c>
      <c r="L58" s="178">
        <f t="shared" si="6"/>
        <v>11.111111111111111</v>
      </c>
      <c r="M58" s="198" t="s">
        <v>303</v>
      </c>
      <c r="N58" s="178">
        <f t="shared" si="7"/>
        <v>24.779848344591286</v>
      </c>
      <c r="O58" s="198" t="s">
        <v>24</v>
      </c>
      <c r="P58" s="178">
        <f t="shared" si="8"/>
        <v>11.111111111111111</v>
      </c>
      <c r="Q58" s="179">
        <f t="shared" si="9"/>
        <v>71.781918911404802</v>
      </c>
      <c r="S58" s="203" t="s">
        <v>254</v>
      </c>
      <c r="T58" s="203" t="s">
        <v>120</v>
      </c>
      <c r="U58" s="204" t="s">
        <v>123</v>
      </c>
      <c r="V58" s="205" t="s">
        <v>1316</v>
      </c>
      <c r="W58" s="203" t="s">
        <v>57</v>
      </c>
      <c r="X58" s="203" t="s">
        <v>257</v>
      </c>
      <c r="Y58" s="203" t="s">
        <v>254</v>
      </c>
      <c r="Z58" s="203" t="s">
        <v>254</v>
      </c>
      <c r="AA58" s="203" t="s">
        <v>254</v>
      </c>
      <c r="AB58" s="203">
        <v>4</v>
      </c>
      <c r="AD58" s="203" t="s">
        <v>254</v>
      </c>
      <c r="AE58" s="203" t="s">
        <v>120</v>
      </c>
      <c r="AF58" s="204" t="s">
        <v>123</v>
      </c>
      <c r="AG58" s="205" t="s">
        <v>1316</v>
      </c>
      <c r="AH58" s="203" t="s">
        <v>57</v>
      </c>
      <c r="AI58" s="206" t="s">
        <v>1317</v>
      </c>
      <c r="AJ58" s="203" t="s">
        <v>1318</v>
      </c>
      <c r="AK58" s="203" t="s">
        <v>1319</v>
      </c>
      <c r="AL58" s="203" t="s">
        <v>254</v>
      </c>
      <c r="AM58" s="203" t="s">
        <v>1320</v>
      </c>
      <c r="AN58" s="203" t="s">
        <v>1321</v>
      </c>
      <c r="AO58" s="203" t="s">
        <v>254</v>
      </c>
      <c r="AP58" s="203" t="s">
        <v>1322</v>
      </c>
      <c r="AQ58" s="203" t="s">
        <v>1323</v>
      </c>
      <c r="AR58" s="203" t="s">
        <v>254</v>
      </c>
      <c r="AS58" s="203" t="s">
        <v>1324</v>
      </c>
      <c r="AT58" s="203" t="s">
        <v>1325</v>
      </c>
      <c r="AU58" s="203">
        <v>4</v>
      </c>
      <c r="AV58" s="203" t="s">
        <v>261</v>
      </c>
      <c r="AW58" s="203" t="s">
        <v>257</v>
      </c>
    </row>
    <row r="59" spans="1:49" x14ac:dyDescent="0.2">
      <c r="A59" s="18">
        <v>57</v>
      </c>
      <c r="B59" s="67" t="s">
        <v>899</v>
      </c>
      <c r="C59" s="85" t="s">
        <v>900</v>
      </c>
      <c r="D59" s="65" t="s">
        <v>901</v>
      </c>
      <c r="F59" s="64" t="s">
        <v>260</v>
      </c>
      <c r="G59" s="77">
        <v>6</v>
      </c>
      <c r="H59" s="127" t="s">
        <v>519</v>
      </c>
      <c r="I59" s="198">
        <v>6</v>
      </c>
      <c r="J59" s="178">
        <f t="shared" si="5"/>
        <v>16.666666666666664</v>
      </c>
      <c r="K59" s="198" t="s">
        <v>260</v>
      </c>
      <c r="L59" s="178">
        <f t="shared" si="6"/>
        <v>16.666666666666664</v>
      </c>
      <c r="M59" s="198" t="s">
        <v>260</v>
      </c>
      <c r="N59" s="178">
        <f t="shared" si="7"/>
        <v>16.666666666666664</v>
      </c>
      <c r="O59" s="198" t="s">
        <v>260</v>
      </c>
      <c r="P59" s="178">
        <f t="shared" si="8"/>
        <v>16.666666666666664</v>
      </c>
      <c r="Q59" s="179">
        <f t="shared" si="9"/>
        <v>66.666666666666657</v>
      </c>
      <c r="S59" s="203" t="s">
        <v>255</v>
      </c>
      <c r="T59" s="203" t="s">
        <v>1326</v>
      </c>
      <c r="U59" s="204" t="s">
        <v>1327</v>
      </c>
      <c r="V59" s="205" t="s">
        <v>1328</v>
      </c>
      <c r="W59" s="203" t="s">
        <v>57</v>
      </c>
      <c r="X59" s="203" t="s">
        <v>261</v>
      </c>
      <c r="Y59" s="203">
        <v>3</v>
      </c>
      <c r="Z59" s="203" t="s">
        <v>257</v>
      </c>
      <c r="AA59" s="203" t="s">
        <v>255</v>
      </c>
      <c r="AB59" s="203" t="s">
        <v>255</v>
      </c>
      <c r="AD59" s="203" t="s">
        <v>255</v>
      </c>
      <c r="AE59" s="203" t="s">
        <v>1326</v>
      </c>
      <c r="AF59" s="204" t="s">
        <v>1327</v>
      </c>
      <c r="AG59" s="205" t="s">
        <v>1328</v>
      </c>
      <c r="AH59" s="203" t="s">
        <v>57</v>
      </c>
      <c r="AI59" s="206" t="s">
        <v>1329</v>
      </c>
      <c r="AJ59" s="203" t="s">
        <v>1330</v>
      </c>
      <c r="AK59" s="203" t="s">
        <v>1331</v>
      </c>
      <c r="AL59" s="203">
        <v>3</v>
      </c>
      <c r="AM59" s="203" t="s">
        <v>1332</v>
      </c>
      <c r="AN59" s="203" t="s">
        <v>1281</v>
      </c>
      <c r="AO59" s="203" t="s">
        <v>257</v>
      </c>
      <c r="AP59" s="203" t="s">
        <v>1333</v>
      </c>
      <c r="AQ59" s="203" t="s">
        <v>1334</v>
      </c>
      <c r="AR59" s="203" t="s">
        <v>255</v>
      </c>
      <c r="AS59" s="203" t="s">
        <v>1335</v>
      </c>
      <c r="AT59" s="203" t="s">
        <v>1182</v>
      </c>
      <c r="AU59" s="203" t="s">
        <v>255</v>
      </c>
      <c r="AV59" s="203" t="s">
        <v>253</v>
      </c>
      <c r="AW59" s="203" t="s">
        <v>261</v>
      </c>
    </row>
    <row r="60" spans="1:49" x14ac:dyDescent="0.2">
      <c r="A60" s="18">
        <v>58</v>
      </c>
      <c r="B60" s="67" t="s">
        <v>1304</v>
      </c>
      <c r="C60" s="66" t="s">
        <v>1305</v>
      </c>
      <c r="D60" s="65" t="s">
        <v>1306</v>
      </c>
      <c r="F60" s="64" t="s">
        <v>309</v>
      </c>
      <c r="G60" s="77">
        <v>14</v>
      </c>
      <c r="H60" s="127" t="s">
        <v>56</v>
      </c>
      <c r="I60" s="198">
        <v>12</v>
      </c>
      <c r="J60" s="178">
        <f t="shared" si="5"/>
        <v>24.775910910102088</v>
      </c>
      <c r="K60" s="198">
        <v>14</v>
      </c>
      <c r="L60" s="178">
        <f t="shared" si="6"/>
        <v>7.1428571428571423</v>
      </c>
      <c r="M60" s="198">
        <v>13</v>
      </c>
      <c r="N60" s="178">
        <f t="shared" si="7"/>
        <v>15.894948454284346</v>
      </c>
      <c r="O60" s="198">
        <v>13</v>
      </c>
      <c r="P60" s="178">
        <f t="shared" si="8"/>
        <v>15.894948454284346</v>
      </c>
      <c r="Q60" s="179">
        <f t="shared" si="9"/>
        <v>63.708664961527923</v>
      </c>
      <c r="S60" s="203" t="s">
        <v>257</v>
      </c>
      <c r="T60" s="203" t="s">
        <v>1336</v>
      </c>
      <c r="U60" s="204" t="s">
        <v>94</v>
      </c>
      <c r="V60" s="205" t="s">
        <v>1337</v>
      </c>
      <c r="W60" s="203" t="s">
        <v>57</v>
      </c>
      <c r="X60" s="203" t="s">
        <v>261</v>
      </c>
      <c r="Y60" s="203" t="s">
        <v>255</v>
      </c>
      <c r="Z60" s="203" t="s">
        <v>255</v>
      </c>
      <c r="AA60" s="203">
        <v>3</v>
      </c>
      <c r="AB60" s="203" t="s">
        <v>257</v>
      </c>
      <c r="AD60" s="203" t="s">
        <v>257</v>
      </c>
      <c r="AE60" s="203" t="s">
        <v>1336</v>
      </c>
      <c r="AF60" s="204" t="s">
        <v>94</v>
      </c>
      <c r="AG60" s="205" t="s">
        <v>1337</v>
      </c>
      <c r="AH60" s="203" t="s">
        <v>57</v>
      </c>
      <c r="AI60" s="206" t="s">
        <v>1338</v>
      </c>
      <c r="AJ60" s="203" t="s">
        <v>1339</v>
      </c>
      <c r="AK60" s="203" t="s">
        <v>1185</v>
      </c>
      <c r="AL60" s="203" t="s">
        <v>255</v>
      </c>
      <c r="AM60" s="203" t="s">
        <v>1340</v>
      </c>
      <c r="AN60" s="203" t="s">
        <v>1341</v>
      </c>
      <c r="AO60" s="203" t="s">
        <v>255</v>
      </c>
      <c r="AP60" s="203" t="s">
        <v>1342</v>
      </c>
      <c r="AQ60" s="203" t="s">
        <v>1343</v>
      </c>
      <c r="AR60" s="203">
        <v>3</v>
      </c>
      <c r="AS60" s="203" t="s">
        <v>1344</v>
      </c>
      <c r="AT60" s="203" t="s">
        <v>1345</v>
      </c>
      <c r="AU60" s="203" t="s">
        <v>257</v>
      </c>
      <c r="AV60" s="203" t="s">
        <v>253</v>
      </c>
      <c r="AW60" s="203" t="s">
        <v>261</v>
      </c>
    </row>
    <row r="61" spans="1:49" x14ac:dyDescent="0.2">
      <c r="A61" s="18">
        <v>59</v>
      </c>
      <c r="B61" s="67" t="s">
        <v>1164</v>
      </c>
      <c r="C61" s="66" t="s">
        <v>1165</v>
      </c>
      <c r="D61" s="65" t="s">
        <v>1166</v>
      </c>
      <c r="F61" s="64" t="s">
        <v>261</v>
      </c>
      <c r="G61" s="77">
        <v>7</v>
      </c>
      <c r="H61" s="127" t="s">
        <v>58</v>
      </c>
      <c r="I61" s="198" t="s">
        <v>24</v>
      </c>
      <c r="J61" s="178">
        <f t="shared" si="5"/>
        <v>14.285714285714285</v>
      </c>
      <c r="K61" s="198" t="s">
        <v>24</v>
      </c>
      <c r="L61" s="178">
        <f t="shared" si="6"/>
        <v>14.285714285714285</v>
      </c>
      <c r="M61" s="198" t="s">
        <v>24</v>
      </c>
      <c r="N61" s="178">
        <f t="shared" si="7"/>
        <v>14.285714285714285</v>
      </c>
      <c r="O61" s="198" t="s">
        <v>24</v>
      </c>
      <c r="P61" s="178">
        <f t="shared" si="8"/>
        <v>14.285714285714285</v>
      </c>
      <c r="Q61" s="179">
        <f t="shared" si="9"/>
        <v>57.142857142857139</v>
      </c>
      <c r="S61" s="203" t="s">
        <v>258</v>
      </c>
      <c r="T61" s="203" t="s">
        <v>254</v>
      </c>
      <c r="U61" s="204" t="s">
        <v>1346</v>
      </c>
      <c r="V61" s="205" t="s">
        <v>1347</v>
      </c>
      <c r="W61" s="203" t="s">
        <v>57</v>
      </c>
      <c r="X61" s="203" t="s">
        <v>308</v>
      </c>
      <c r="Y61" s="203" t="s">
        <v>258</v>
      </c>
      <c r="Z61" s="203" t="s">
        <v>258</v>
      </c>
      <c r="AA61" s="203">
        <v>6</v>
      </c>
      <c r="AB61" s="203" t="s">
        <v>258</v>
      </c>
      <c r="AD61" s="203" t="s">
        <v>258</v>
      </c>
      <c r="AE61" s="203" t="s">
        <v>254</v>
      </c>
      <c r="AF61" s="204" t="s">
        <v>1346</v>
      </c>
      <c r="AG61" s="205" t="s">
        <v>1347</v>
      </c>
      <c r="AH61" s="203" t="s">
        <v>57</v>
      </c>
      <c r="AI61" s="206" t="s">
        <v>1348</v>
      </c>
      <c r="AJ61" s="203" t="s">
        <v>1349</v>
      </c>
      <c r="AK61" s="203" t="s">
        <v>1350</v>
      </c>
      <c r="AL61" s="203" t="s">
        <v>258</v>
      </c>
      <c r="AM61" s="203" t="s">
        <v>1351</v>
      </c>
      <c r="AN61" s="203" t="s">
        <v>1352</v>
      </c>
      <c r="AO61" s="203" t="s">
        <v>258</v>
      </c>
      <c r="AP61" s="203" t="s">
        <v>1353</v>
      </c>
      <c r="AQ61" s="203" t="s">
        <v>1354</v>
      </c>
      <c r="AR61" s="203">
        <v>6</v>
      </c>
      <c r="AS61" s="203" t="s">
        <v>1355</v>
      </c>
      <c r="AT61" s="203" t="s">
        <v>1356</v>
      </c>
      <c r="AU61" s="203" t="s">
        <v>258</v>
      </c>
      <c r="AV61" s="203" t="s">
        <v>662</v>
      </c>
      <c r="AW61" s="203" t="s">
        <v>308</v>
      </c>
    </row>
    <row r="62" spans="1:49" x14ac:dyDescent="0.2">
      <c r="A62" s="18">
        <v>60</v>
      </c>
      <c r="B62" s="67" t="s">
        <v>1376</v>
      </c>
      <c r="C62" s="66" t="s">
        <v>1377</v>
      </c>
      <c r="D62" s="65" t="s">
        <v>1378</v>
      </c>
      <c r="F62" s="64" t="s">
        <v>261</v>
      </c>
      <c r="G62" s="77">
        <v>7</v>
      </c>
      <c r="H62" s="127" t="s">
        <v>57</v>
      </c>
      <c r="I62" s="198" t="s">
        <v>261</v>
      </c>
      <c r="J62" s="178">
        <f t="shared" si="5"/>
        <v>14.285714285714285</v>
      </c>
      <c r="K62" s="198" t="s">
        <v>24</v>
      </c>
      <c r="L62" s="178">
        <f t="shared" si="6"/>
        <v>14.285714285714285</v>
      </c>
      <c r="M62" s="198" t="s">
        <v>261</v>
      </c>
      <c r="N62" s="178">
        <f t="shared" si="7"/>
        <v>14.285714285714285</v>
      </c>
      <c r="O62" s="198" t="s">
        <v>24</v>
      </c>
      <c r="P62" s="178">
        <f t="shared" si="8"/>
        <v>14.285714285714285</v>
      </c>
      <c r="Q62" s="179">
        <f t="shared" si="9"/>
        <v>57.142857142857139</v>
      </c>
      <c r="S62" s="203" t="s">
        <v>259</v>
      </c>
      <c r="T62" s="203" t="s">
        <v>1081</v>
      </c>
      <c r="U62" s="204" t="s">
        <v>1357</v>
      </c>
      <c r="V62" s="205" t="s">
        <v>1358</v>
      </c>
      <c r="W62" s="203" t="s">
        <v>57</v>
      </c>
      <c r="X62" s="203" t="s">
        <v>306</v>
      </c>
      <c r="Y62" s="203" t="s">
        <v>259</v>
      </c>
      <c r="Z62" s="203" t="s">
        <v>260</v>
      </c>
      <c r="AA62" s="203" t="s">
        <v>258</v>
      </c>
      <c r="AB62" s="203" t="s">
        <v>24</v>
      </c>
      <c r="AD62" s="203" t="s">
        <v>259</v>
      </c>
      <c r="AE62" s="203" t="s">
        <v>1081</v>
      </c>
      <c r="AF62" s="204" t="s">
        <v>1357</v>
      </c>
      <c r="AG62" s="205" t="s">
        <v>1358</v>
      </c>
      <c r="AH62" s="203" t="s">
        <v>57</v>
      </c>
      <c r="AI62" s="206" t="s">
        <v>1359</v>
      </c>
      <c r="AJ62" s="203" t="s">
        <v>1155</v>
      </c>
      <c r="AK62" s="203" t="s">
        <v>1360</v>
      </c>
      <c r="AL62" s="203" t="s">
        <v>259</v>
      </c>
      <c r="AM62" s="203" t="s">
        <v>1361</v>
      </c>
      <c r="AN62" s="203" t="s">
        <v>1362</v>
      </c>
      <c r="AO62" s="203" t="s">
        <v>260</v>
      </c>
      <c r="AP62" s="203" t="s">
        <v>1363</v>
      </c>
      <c r="AQ62" s="203" t="s">
        <v>979</v>
      </c>
      <c r="AR62" s="203" t="s">
        <v>258</v>
      </c>
      <c r="AS62" s="203" t="s">
        <v>835</v>
      </c>
      <c r="AT62" s="203" t="s">
        <v>835</v>
      </c>
      <c r="AU62" s="203" t="s">
        <v>24</v>
      </c>
      <c r="AV62" s="203" t="s">
        <v>1208</v>
      </c>
      <c r="AW62" s="203" t="s">
        <v>306</v>
      </c>
    </row>
    <row r="63" spans="1:49" x14ac:dyDescent="0.2">
      <c r="A63" s="18">
        <v>61</v>
      </c>
      <c r="B63" s="67" t="s">
        <v>254</v>
      </c>
      <c r="C63" s="66" t="s">
        <v>96</v>
      </c>
      <c r="D63" s="65" t="s">
        <v>1107</v>
      </c>
      <c r="F63" s="64" t="s">
        <v>305</v>
      </c>
      <c r="G63" s="77">
        <v>9</v>
      </c>
      <c r="H63" s="127" t="s">
        <v>55</v>
      </c>
      <c r="I63" s="198" t="s">
        <v>25</v>
      </c>
      <c r="J63" s="178">
        <f t="shared" si="5"/>
        <v>0</v>
      </c>
      <c r="K63" s="198" t="s">
        <v>25</v>
      </c>
      <c r="L63" s="178">
        <f t="shared" si="6"/>
        <v>0</v>
      </c>
      <c r="M63" s="198" t="s">
        <v>25</v>
      </c>
      <c r="N63" s="178">
        <f t="shared" si="7"/>
        <v>0</v>
      </c>
      <c r="O63" s="198" t="s">
        <v>24</v>
      </c>
      <c r="P63" s="178">
        <f t="shared" si="8"/>
        <v>11.111111111111111</v>
      </c>
      <c r="Q63" s="179">
        <f t="shared" si="9"/>
        <v>11.111111111111111</v>
      </c>
      <c r="S63" s="203" t="s">
        <v>260</v>
      </c>
      <c r="T63" s="203" t="s">
        <v>1364</v>
      </c>
      <c r="U63" s="204" t="s">
        <v>1365</v>
      </c>
      <c r="V63" s="205" t="s">
        <v>1366</v>
      </c>
      <c r="W63" s="203" t="s">
        <v>57</v>
      </c>
      <c r="X63" s="203" t="s">
        <v>306</v>
      </c>
      <c r="Y63" s="203">
        <v>6</v>
      </c>
      <c r="Z63" s="203" t="s">
        <v>259</v>
      </c>
      <c r="AA63" s="203" t="s">
        <v>259</v>
      </c>
      <c r="AB63" s="203" t="s">
        <v>259</v>
      </c>
      <c r="AD63" s="203" t="s">
        <v>260</v>
      </c>
      <c r="AE63" s="203" t="s">
        <v>1364</v>
      </c>
      <c r="AF63" s="204" t="s">
        <v>1365</v>
      </c>
      <c r="AG63" s="205" t="s">
        <v>1366</v>
      </c>
      <c r="AH63" s="203" t="s">
        <v>57</v>
      </c>
      <c r="AI63" s="206" t="s">
        <v>1367</v>
      </c>
      <c r="AJ63" s="203" t="s">
        <v>1368</v>
      </c>
      <c r="AK63" s="203" t="s">
        <v>1369</v>
      </c>
      <c r="AL63" s="203">
        <v>6</v>
      </c>
      <c r="AM63" s="203" t="s">
        <v>1370</v>
      </c>
      <c r="AN63" s="203" t="s">
        <v>1371</v>
      </c>
      <c r="AO63" s="203" t="s">
        <v>259</v>
      </c>
      <c r="AP63" s="203" t="s">
        <v>1372</v>
      </c>
      <c r="AQ63" s="203" t="s">
        <v>1373</v>
      </c>
      <c r="AR63" s="203" t="s">
        <v>259</v>
      </c>
      <c r="AS63" s="203" t="s">
        <v>1374</v>
      </c>
      <c r="AT63" s="203" t="s">
        <v>1375</v>
      </c>
      <c r="AU63" s="203" t="s">
        <v>259</v>
      </c>
      <c r="AV63" s="203" t="s">
        <v>334</v>
      </c>
      <c r="AW63" s="203" t="s">
        <v>306</v>
      </c>
    </row>
    <row r="64" spans="1:49" x14ac:dyDescent="0.2">
      <c r="A64" s="18">
        <v>62</v>
      </c>
      <c r="B64" s="67" t="s">
        <v>1390</v>
      </c>
      <c r="C64" s="66" t="s">
        <v>1032</v>
      </c>
      <c r="D64" s="65" t="s">
        <v>1033</v>
      </c>
      <c r="F64" s="64">
        <v>12</v>
      </c>
      <c r="G64" s="77">
        <v>12</v>
      </c>
      <c r="H64" s="127" t="s">
        <v>36</v>
      </c>
      <c r="I64" s="198" t="s">
        <v>24</v>
      </c>
      <c r="J64" s="178">
        <f t="shared" si="5"/>
        <v>8.3333333333333321</v>
      </c>
      <c r="K64" s="198" t="s">
        <v>25</v>
      </c>
      <c r="L64" s="178">
        <f t="shared" si="6"/>
        <v>0</v>
      </c>
      <c r="M64" s="198" t="s">
        <v>25</v>
      </c>
      <c r="N64" s="178">
        <f t="shared" si="7"/>
        <v>0</v>
      </c>
      <c r="O64" s="198" t="s">
        <v>25</v>
      </c>
      <c r="P64" s="178">
        <f t="shared" si="8"/>
        <v>0</v>
      </c>
      <c r="Q64" s="179">
        <f t="shared" si="9"/>
        <v>8.3333333333333321</v>
      </c>
      <c r="S64" s="203" t="s">
        <v>261</v>
      </c>
      <c r="T64" s="203" t="s">
        <v>1376</v>
      </c>
      <c r="U64" s="204" t="s">
        <v>1377</v>
      </c>
      <c r="V64" s="205" t="s">
        <v>1378</v>
      </c>
      <c r="W64" s="203" t="s">
        <v>57</v>
      </c>
      <c r="X64" s="203" t="s">
        <v>334</v>
      </c>
      <c r="Y64" s="203" t="s">
        <v>261</v>
      </c>
      <c r="Z64" s="203" t="s">
        <v>24</v>
      </c>
      <c r="AA64" s="203" t="s">
        <v>261</v>
      </c>
      <c r="AB64" s="203" t="s">
        <v>24</v>
      </c>
      <c r="AD64" s="203" t="s">
        <v>261</v>
      </c>
      <c r="AE64" s="203" t="s">
        <v>1376</v>
      </c>
      <c r="AF64" s="204" t="s">
        <v>1377</v>
      </c>
      <c r="AG64" s="205" t="s">
        <v>1378</v>
      </c>
      <c r="AH64" s="203" t="s">
        <v>57</v>
      </c>
      <c r="AI64" s="206" t="s">
        <v>1379</v>
      </c>
      <c r="AJ64" s="203" t="s">
        <v>1380</v>
      </c>
      <c r="AK64" s="203" t="s">
        <v>1381</v>
      </c>
      <c r="AL64" s="203" t="s">
        <v>261</v>
      </c>
      <c r="AM64" s="203" t="s">
        <v>835</v>
      </c>
      <c r="AN64" s="203" t="s">
        <v>835</v>
      </c>
      <c r="AO64" s="203" t="s">
        <v>24</v>
      </c>
      <c r="AP64" s="203" t="s">
        <v>1382</v>
      </c>
      <c r="AQ64" s="203" t="s">
        <v>1383</v>
      </c>
      <c r="AR64" s="203" t="s">
        <v>261</v>
      </c>
      <c r="AS64" s="203" t="s">
        <v>835</v>
      </c>
      <c r="AT64" s="203" t="s">
        <v>835</v>
      </c>
      <c r="AU64" s="203" t="s">
        <v>24</v>
      </c>
      <c r="AV64" s="203" t="s">
        <v>304</v>
      </c>
      <c r="AW64" s="203" t="s">
        <v>334</v>
      </c>
    </row>
    <row r="65" spans="10:24" x14ac:dyDescent="0.2">
      <c r="J65" s="23"/>
      <c r="K65" s="43"/>
      <c r="L65"/>
      <c r="M65"/>
      <c r="N65"/>
      <c r="O65"/>
      <c r="P65"/>
      <c r="Q65"/>
      <c r="S65"/>
      <c r="T65"/>
      <c r="W65"/>
      <c r="X65"/>
    </row>
    <row r="66" spans="10:24" x14ac:dyDescent="0.2">
      <c r="J66" s="23"/>
      <c r="K66" s="43"/>
      <c r="L66"/>
      <c r="M66"/>
      <c r="N66"/>
      <c r="O66"/>
      <c r="P66"/>
      <c r="Q66"/>
      <c r="S66"/>
      <c r="T66"/>
      <c r="W66"/>
      <c r="X66"/>
    </row>
    <row r="67" spans="10:24" x14ac:dyDescent="0.2">
      <c r="J67" s="23"/>
      <c r="K67" s="43"/>
      <c r="L67"/>
      <c r="M67"/>
      <c r="N67"/>
      <c r="O67"/>
      <c r="P67"/>
      <c r="Q67"/>
      <c r="S67"/>
      <c r="T67"/>
      <c r="W67"/>
      <c r="X67"/>
    </row>
    <row r="68" spans="10:24" x14ac:dyDescent="0.2">
      <c r="J68" s="23"/>
      <c r="K68" s="43"/>
      <c r="L68"/>
      <c r="M68"/>
      <c r="N68"/>
      <c r="O68"/>
      <c r="P68"/>
      <c r="Q68"/>
      <c r="S68"/>
      <c r="T68"/>
      <c r="W68"/>
      <c r="X68"/>
    </row>
    <row r="69" spans="10:24" x14ac:dyDescent="0.2">
      <c r="J69" s="43"/>
      <c r="K69"/>
      <c r="L69"/>
      <c r="M69"/>
      <c r="N69"/>
      <c r="O69"/>
      <c r="P69"/>
      <c r="Q69"/>
      <c r="S69"/>
      <c r="T69"/>
      <c r="W69"/>
      <c r="X69"/>
    </row>
    <row r="70" spans="10:24" x14ac:dyDescent="0.2">
      <c r="J70" s="43"/>
      <c r="K70"/>
      <c r="L70"/>
      <c r="M70"/>
      <c r="N70"/>
      <c r="O70"/>
      <c r="P70"/>
      <c r="Q70"/>
      <c r="S70"/>
      <c r="T70"/>
      <c r="W70"/>
      <c r="X70"/>
    </row>
    <row r="71" spans="10:24" x14ac:dyDescent="0.2">
      <c r="J71" s="43"/>
      <c r="K71"/>
      <c r="L71"/>
      <c r="M71"/>
      <c r="N71"/>
      <c r="O71"/>
      <c r="P71"/>
      <c r="Q71"/>
      <c r="S71"/>
      <c r="T71"/>
      <c r="W71"/>
      <c r="X71"/>
    </row>
    <row r="72" spans="10:24" x14ac:dyDescent="0.2">
      <c r="J72" s="43"/>
      <c r="K72"/>
      <c r="L72"/>
      <c r="M72"/>
      <c r="N72"/>
      <c r="O72"/>
      <c r="P72"/>
      <c r="Q72"/>
      <c r="S72"/>
      <c r="T72"/>
      <c r="W72"/>
      <c r="X72"/>
    </row>
    <row r="73" spans="10:24" x14ac:dyDescent="0.2">
      <c r="J73" s="43"/>
      <c r="K73"/>
      <c r="L73"/>
      <c r="M73"/>
      <c r="N73"/>
      <c r="O73"/>
      <c r="P73"/>
      <c r="Q73"/>
      <c r="S73"/>
      <c r="T73"/>
      <c r="W73"/>
      <c r="X73"/>
    </row>
    <row r="74" spans="10:24" x14ac:dyDescent="0.2">
      <c r="J74" s="43"/>
      <c r="K74"/>
      <c r="L74"/>
      <c r="M74"/>
      <c r="N74"/>
      <c r="O74"/>
      <c r="P74"/>
      <c r="Q74"/>
      <c r="S74"/>
      <c r="T74"/>
      <c r="W74"/>
      <c r="X74"/>
    </row>
    <row r="75" spans="10:24" x14ac:dyDescent="0.2">
      <c r="J75" s="43"/>
      <c r="K75"/>
      <c r="L75"/>
      <c r="M75"/>
      <c r="N75"/>
      <c r="O75"/>
      <c r="P75"/>
      <c r="Q75"/>
      <c r="S75"/>
      <c r="T75"/>
      <c r="W75"/>
      <c r="X75"/>
    </row>
    <row r="76" spans="10:24" x14ac:dyDescent="0.2">
      <c r="J76" s="43"/>
      <c r="K76"/>
      <c r="L76"/>
      <c r="M76"/>
      <c r="N76"/>
      <c r="O76"/>
      <c r="P76"/>
      <c r="Q76"/>
      <c r="S76"/>
      <c r="T76"/>
      <c r="W76"/>
      <c r="X76"/>
    </row>
    <row r="77" spans="10:24" x14ac:dyDescent="0.2">
      <c r="J77" s="43"/>
      <c r="K77"/>
      <c r="L77"/>
      <c r="M77"/>
      <c r="N77"/>
      <c r="O77"/>
      <c r="P77"/>
      <c r="Q77"/>
      <c r="S77"/>
      <c r="T77"/>
      <c r="W77"/>
      <c r="X77"/>
    </row>
    <row r="78" spans="10:24" x14ac:dyDescent="0.2">
      <c r="J78" s="43"/>
      <c r="K78"/>
      <c r="L78"/>
      <c r="M78"/>
      <c r="N78"/>
      <c r="O78"/>
      <c r="P78"/>
      <c r="Q78"/>
      <c r="S78"/>
      <c r="T78"/>
      <c r="W78"/>
      <c r="X78"/>
    </row>
    <row r="79" spans="10:24" x14ac:dyDescent="0.2">
      <c r="J79" s="43"/>
      <c r="K79"/>
      <c r="L79"/>
      <c r="M79"/>
      <c r="N79"/>
      <c r="O79"/>
      <c r="P79"/>
      <c r="Q79"/>
      <c r="S79"/>
      <c r="T79"/>
      <c r="W79"/>
      <c r="X79"/>
    </row>
    <row r="80" spans="10:24" x14ac:dyDescent="0.2">
      <c r="J80" s="43"/>
      <c r="K80"/>
      <c r="L80"/>
      <c r="M80"/>
      <c r="N80"/>
      <c r="O80"/>
      <c r="P80"/>
      <c r="Q80"/>
      <c r="S80"/>
      <c r="T80"/>
      <c r="W80"/>
      <c r="X80"/>
    </row>
    <row r="81" spans="10:24" x14ac:dyDescent="0.2">
      <c r="J81" s="43"/>
      <c r="K81"/>
      <c r="L81"/>
      <c r="M81"/>
      <c r="N81"/>
      <c r="O81"/>
      <c r="P81"/>
      <c r="Q81"/>
      <c r="S81"/>
      <c r="T81"/>
      <c r="W81"/>
      <c r="X81"/>
    </row>
    <row r="82" spans="10:24" x14ac:dyDescent="0.2">
      <c r="J82" s="43"/>
      <c r="K82"/>
      <c r="L82"/>
      <c r="M82"/>
      <c r="N82"/>
      <c r="O82"/>
      <c r="P82"/>
      <c r="Q82"/>
      <c r="S82"/>
      <c r="T82"/>
      <c r="W82"/>
      <c r="X82"/>
    </row>
    <row r="83" spans="10:24" x14ac:dyDescent="0.2">
      <c r="J83" s="43"/>
      <c r="K83"/>
      <c r="L83"/>
      <c r="M83"/>
      <c r="N83"/>
      <c r="O83"/>
      <c r="P83"/>
      <c r="Q83"/>
      <c r="S83"/>
      <c r="T83"/>
      <c r="W83"/>
      <c r="X83"/>
    </row>
    <row r="84" spans="10:24" x14ac:dyDescent="0.2">
      <c r="J84" s="43"/>
      <c r="K84"/>
      <c r="L84"/>
      <c r="M84"/>
      <c r="N84"/>
      <c r="O84"/>
      <c r="P84"/>
      <c r="Q84"/>
      <c r="S84"/>
      <c r="T84"/>
      <c r="W84"/>
      <c r="X84"/>
    </row>
    <row r="85" spans="10:24" x14ac:dyDescent="0.2">
      <c r="J85" s="43"/>
      <c r="K85"/>
      <c r="L85"/>
      <c r="M85"/>
      <c r="N85"/>
      <c r="O85"/>
      <c r="P85"/>
      <c r="Q85"/>
      <c r="S85"/>
      <c r="T85"/>
      <c r="W85"/>
      <c r="X85"/>
    </row>
    <row r="86" spans="10:24" x14ac:dyDescent="0.2">
      <c r="J86" s="43"/>
      <c r="K86"/>
      <c r="L86"/>
      <c r="M86"/>
      <c r="N86"/>
      <c r="O86"/>
      <c r="P86"/>
      <c r="Q86"/>
      <c r="S86"/>
      <c r="T86"/>
      <c r="W86"/>
      <c r="X86"/>
    </row>
    <row r="87" spans="10:24" x14ac:dyDescent="0.2">
      <c r="J87" s="43"/>
      <c r="K87"/>
      <c r="L87"/>
      <c r="M87"/>
      <c r="N87"/>
      <c r="O87"/>
      <c r="P87"/>
      <c r="Q87"/>
      <c r="S87"/>
      <c r="T87"/>
      <c r="W87"/>
      <c r="X87"/>
    </row>
    <row r="88" spans="10:24" x14ac:dyDescent="0.2">
      <c r="J88" s="43"/>
      <c r="K88"/>
      <c r="L88"/>
      <c r="M88"/>
      <c r="N88"/>
      <c r="O88"/>
      <c r="P88"/>
      <c r="Q88"/>
      <c r="S88"/>
      <c r="T88"/>
      <c r="W88"/>
      <c r="X88"/>
    </row>
    <row r="89" spans="10:24" x14ac:dyDescent="0.2">
      <c r="J89" s="43"/>
      <c r="K89"/>
      <c r="L89"/>
      <c r="M89"/>
      <c r="N89"/>
      <c r="O89"/>
      <c r="P89"/>
      <c r="Q89"/>
      <c r="S89"/>
      <c r="T89"/>
      <c r="W89"/>
      <c r="X89"/>
    </row>
    <row r="90" spans="10:24" x14ac:dyDescent="0.2">
      <c r="J90" s="43"/>
      <c r="K90"/>
      <c r="L90"/>
      <c r="M90"/>
      <c r="N90"/>
      <c r="O90"/>
      <c r="P90"/>
      <c r="Q90"/>
      <c r="S90"/>
      <c r="T90"/>
      <c r="W90"/>
      <c r="X90"/>
    </row>
    <row r="91" spans="10:24" x14ac:dyDescent="0.2">
      <c r="J91" s="43"/>
      <c r="K91"/>
      <c r="L91"/>
      <c r="M91"/>
      <c r="N91"/>
      <c r="O91"/>
      <c r="P91"/>
      <c r="Q91"/>
      <c r="S91"/>
      <c r="T91"/>
      <c r="W91"/>
      <c r="X91"/>
    </row>
    <row r="92" spans="10:24" x14ac:dyDescent="0.2">
      <c r="J92" s="43"/>
      <c r="K92"/>
      <c r="L92"/>
      <c r="M92"/>
      <c r="N92"/>
      <c r="O92"/>
      <c r="P92"/>
      <c r="Q92"/>
      <c r="S92"/>
      <c r="T92"/>
      <c r="W92"/>
      <c r="X92"/>
    </row>
    <row r="93" spans="10:24" x14ac:dyDescent="0.2">
      <c r="J93" s="43"/>
      <c r="K93"/>
      <c r="L93"/>
      <c r="M93"/>
      <c r="N93"/>
      <c r="O93"/>
      <c r="P93"/>
      <c r="Q93"/>
      <c r="S93"/>
      <c r="T93"/>
      <c r="W93"/>
      <c r="X93"/>
    </row>
    <row r="94" spans="10:24" x14ac:dyDescent="0.2">
      <c r="J94" s="43"/>
      <c r="K94"/>
      <c r="L94"/>
      <c r="M94"/>
      <c r="N94"/>
      <c r="O94"/>
      <c r="P94"/>
      <c r="Q94"/>
      <c r="S94"/>
      <c r="T94"/>
      <c r="W94"/>
      <c r="X94"/>
    </row>
    <row r="95" spans="10:24" x14ac:dyDescent="0.2">
      <c r="J95" s="43"/>
      <c r="K95"/>
      <c r="L95"/>
      <c r="M95"/>
      <c r="N95"/>
      <c r="O95"/>
      <c r="P95"/>
      <c r="Q95"/>
      <c r="S95"/>
      <c r="T95"/>
      <c r="W95"/>
      <c r="X95"/>
    </row>
    <row r="96" spans="10:24" x14ac:dyDescent="0.2">
      <c r="J96" s="43"/>
      <c r="K96"/>
      <c r="L96"/>
      <c r="M96"/>
      <c r="N96"/>
      <c r="O96"/>
      <c r="P96"/>
      <c r="Q96"/>
      <c r="S96"/>
      <c r="T96"/>
      <c r="W96"/>
      <c r="X96"/>
    </row>
    <row r="97" spans="10:24" x14ac:dyDescent="0.2">
      <c r="J97" s="43"/>
      <c r="K97"/>
      <c r="L97"/>
      <c r="M97"/>
      <c r="N97"/>
      <c r="O97"/>
      <c r="P97"/>
      <c r="Q97"/>
      <c r="S97"/>
      <c r="T97"/>
      <c r="W97"/>
      <c r="X97"/>
    </row>
    <row r="98" spans="10:24" x14ac:dyDescent="0.2">
      <c r="J98" s="43"/>
      <c r="K98"/>
      <c r="L98"/>
      <c r="M98"/>
      <c r="N98"/>
      <c r="O98"/>
      <c r="P98"/>
      <c r="Q98"/>
      <c r="S98"/>
      <c r="T98"/>
      <c r="W98"/>
      <c r="X98"/>
    </row>
    <row r="99" spans="10:24" x14ac:dyDescent="0.2">
      <c r="J99" s="43"/>
      <c r="K99"/>
      <c r="L99"/>
      <c r="M99"/>
      <c r="N99"/>
      <c r="O99"/>
      <c r="P99"/>
      <c r="Q99"/>
      <c r="S99"/>
      <c r="T99"/>
      <c r="W99"/>
      <c r="X99"/>
    </row>
    <row r="100" spans="10:24" x14ac:dyDescent="0.2">
      <c r="J100" s="43"/>
      <c r="K100"/>
      <c r="L100"/>
      <c r="M100"/>
      <c r="N100"/>
      <c r="O100"/>
      <c r="P100"/>
      <c r="Q100"/>
      <c r="S100"/>
      <c r="T100"/>
      <c r="W100"/>
      <c r="X100"/>
    </row>
    <row r="101" spans="10:24" x14ac:dyDescent="0.2">
      <c r="J101" s="43"/>
      <c r="K101"/>
      <c r="L101"/>
      <c r="M101"/>
      <c r="N101"/>
      <c r="O101"/>
      <c r="P101"/>
      <c r="Q101"/>
      <c r="S101"/>
      <c r="T101"/>
      <c r="W101"/>
      <c r="X101"/>
    </row>
    <row r="102" spans="10:24" x14ac:dyDescent="0.2">
      <c r="J102" s="43"/>
      <c r="K102"/>
      <c r="L102"/>
      <c r="M102"/>
      <c r="N102"/>
      <c r="O102"/>
      <c r="P102"/>
      <c r="Q102"/>
      <c r="S102"/>
      <c r="T102"/>
      <c r="W102"/>
      <c r="X102"/>
    </row>
    <row r="103" spans="10:24" x14ac:dyDescent="0.2">
      <c r="J103" s="43"/>
      <c r="K103"/>
      <c r="L103"/>
      <c r="M103"/>
      <c r="N103"/>
      <c r="O103"/>
      <c r="P103"/>
      <c r="Q103"/>
      <c r="S103"/>
      <c r="T103"/>
      <c r="W103"/>
      <c r="X103"/>
    </row>
    <row r="104" spans="10:24" x14ac:dyDescent="0.2">
      <c r="J104" s="43"/>
      <c r="K104"/>
      <c r="L104"/>
      <c r="M104"/>
      <c r="N104"/>
      <c r="O104"/>
      <c r="P104"/>
      <c r="Q104"/>
      <c r="S104"/>
      <c r="T104"/>
      <c r="W104"/>
      <c r="X104"/>
    </row>
    <row r="105" spans="10:24" x14ac:dyDescent="0.2">
      <c r="J105" s="43"/>
      <c r="K105"/>
      <c r="L105"/>
      <c r="M105"/>
      <c r="N105"/>
      <c r="O105"/>
      <c r="P105"/>
      <c r="Q105"/>
      <c r="S105"/>
      <c r="T105"/>
      <c r="W105"/>
      <c r="X105"/>
    </row>
    <row r="106" spans="10:24" x14ac:dyDescent="0.2">
      <c r="J106" s="43"/>
      <c r="K106"/>
      <c r="L106"/>
      <c r="M106"/>
      <c r="N106"/>
      <c r="O106"/>
      <c r="P106"/>
      <c r="Q106"/>
      <c r="S106"/>
      <c r="T106"/>
      <c r="W106"/>
      <c r="X106"/>
    </row>
    <row r="107" spans="10:24" x14ac:dyDescent="0.2">
      <c r="J107" s="43"/>
      <c r="K107"/>
      <c r="L107"/>
      <c r="M107"/>
      <c r="N107"/>
      <c r="O107"/>
      <c r="P107"/>
      <c r="Q107"/>
      <c r="S107"/>
      <c r="T107"/>
      <c r="W107"/>
      <c r="X107"/>
    </row>
    <row r="108" spans="10:24" x14ac:dyDescent="0.2">
      <c r="J108" s="43"/>
      <c r="K108"/>
      <c r="L108"/>
      <c r="M108"/>
      <c r="N108"/>
      <c r="O108"/>
      <c r="P108"/>
      <c r="Q108"/>
      <c r="S108"/>
      <c r="T108"/>
      <c r="W108"/>
      <c r="X108"/>
    </row>
    <row r="109" spans="10:24" x14ac:dyDescent="0.2">
      <c r="J109" s="43"/>
      <c r="K109"/>
      <c r="L109"/>
      <c r="M109"/>
      <c r="N109"/>
      <c r="O109"/>
      <c r="P109"/>
      <c r="Q109"/>
      <c r="S109"/>
      <c r="T109"/>
      <c r="W109"/>
      <c r="X109"/>
    </row>
    <row r="110" spans="10:24" x14ac:dyDescent="0.2">
      <c r="J110" s="43"/>
      <c r="K110"/>
      <c r="L110"/>
      <c r="M110"/>
      <c r="N110"/>
      <c r="O110"/>
      <c r="P110"/>
      <c r="Q110"/>
      <c r="S110"/>
      <c r="T110"/>
      <c r="W110"/>
      <c r="X110"/>
    </row>
    <row r="111" spans="10:24" x14ac:dyDescent="0.2">
      <c r="J111" s="43"/>
      <c r="K111"/>
      <c r="L111"/>
      <c r="M111"/>
      <c r="N111"/>
      <c r="O111"/>
      <c r="P111"/>
      <c r="Q111"/>
      <c r="S111"/>
      <c r="T111"/>
      <c r="W111"/>
      <c r="X111"/>
    </row>
    <row r="112" spans="10:24" x14ac:dyDescent="0.2">
      <c r="J112" s="43"/>
      <c r="K112"/>
      <c r="L112"/>
      <c r="M112"/>
      <c r="N112"/>
      <c r="O112"/>
      <c r="P112"/>
      <c r="Q112"/>
      <c r="S112"/>
      <c r="T112"/>
      <c r="W112"/>
      <c r="X112"/>
    </row>
    <row r="113" spans="10:24" x14ac:dyDescent="0.2">
      <c r="J113" s="43"/>
      <c r="K113"/>
      <c r="L113"/>
      <c r="M113"/>
      <c r="N113"/>
      <c r="O113"/>
      <c r="P113"/>
      <c r="Q113"/>
      <c r="S113"/>
      <c r="T113"/>
      <c r="W113"/>
      <c r="X113"/>
    </row>
    <row r="114" spans="10:24" x14ac:dyDescent="0.2">
      <c r="J114" s="23"/>
      <c r="K114" s="43"/>
      <c r="L114"/>
      <c r="M114"/>
      <c r="N114"/>
      <c r="O114"/>
      <c r="P114"/>
      <c r="Q114"/>
      <c r="S114"/>
      <c r="T114"/>
      <c r="W114"/>
      <c r="X114"/>
    </row>
    <row r="115" spans="10:24" x14ac:dyDescent="0.2">
      <c r="J115" s="23"/>
      <c r="K115" s="43"/>
      <c r="L115"/>
      <c r="M115"/>
      <c r="N115"/>
      <c r="O115"/>
      <c r="P115"/>
      <c r="Q115"/>
      <c r="S115"/>
      <c r="T115"/>
      <c r="W115"/>
      <c r="X115"/>
    </row>
    <row r="116" spans="10:24" x14ac:dyDescent="0.2">
      <c r="J116" s="23"/>
      <c r="K116" s="43"/>
      <c r="L116"/>
      <c r="M116"/>
      <c r="N116"/>
      <c r="O116"/>
      <c r="P116"/>
      <c r="Q116"/>
      <c r="S116"/>
      <c r="T116"/>
      <c r="W116"/>
      <c r="X116"/>
    </row>
    <row r="117" spans="10:24" x14ac:dyDescent="0.2">
      <c r="J117" s="23"/>
      <c r="K117" s="43"/>
      <c r="L117"/>
      <c r="M117"/>
      <c r="N117"/>
      <c r="O117"/>
      <c r="P117"/>
      <c r="Q117"/>
      <c r="S117"/>
      <c r="T117"/>
      <c r="W117"/>
      <c r="X117"/>
    </row>
    <row r="118" spans="10:24" x14ac:dyDescent="0.2">
      <c r="J118" s="23"/>
      <c r="K118" s="43"/>
      <c r="L118"/>
      <c r="M118"/>
      <c r="N118"/>
      <c r="O118"/>
      <c r="P118"/>
      <c r="Q118"/>
      <c r="S118"/>
      <c r="T118"/>
      <c r="W118"/>
      <c r="X118"/>
    </row>
    <row r="119" spans="10:24" x14ac:dyDescent="0.2">
      <c r="J119" s="23"/>
      <c r="K119" s="43"/>
      <c r="L119"/>
      <c r="M119"/>
      <c r="N119"/>
      <c r="O119"/>
      <c r="P119"/>
      <c r="Q119"/>
      <c r="S119"/>
      <c r="T119"/>
      <c r="W119"/>
      <c r="X119"/>
    </row>
    <row r="120" spans="10:24" x14ac:dyDescent="0.2">
      <c r="J120" s="23"/>
      <c r="K120" s="43"/>
      <c r="L120"/>
      <c r="M120"/>
      <c r="N120"/>
      <c r="O120"/>
      <c r="P120"/>
      <c r="Q120"/>
      <c r="S120"/>
      <c r="T120"/>
      <c r="W120"/>
      <c r="X120"/>
    </row>
    <row r="121" spans="10:24" x14ac:dyDescent="0.2">
      <c r="J121" s="23"/>
      <c r="L121"/>
      <c r="M121"/>
      <c r="N121"/>
      <c r="O121"/>
      <c r="P121"/>
      <c r="Q121"/>
      <c r="S121"/>
      <c r="T121"/>
      <c r="W121"/>
      <c r="X121"/>
    </row>
    <row r="122" spans="10:24" x14ac:dyDescent="0.2">
      <c r="J122" s="23"/>
      <c r="L122"/>
      <c r="M122"/>
      <c r="N122"/>
      <c r="O122"/>
      <c r="P122"/>
      <c r="Q122"/>
      <c r="S122"/>
      <c r="T122"/>
      <c r="W122"/>
      <c r="X122"/>
    </row>
    <row r="123" spans="10:24" x14ac:dyDescent="0.2">
      <c r="J123" s="23"/>
      <c r="L123" s="43"/>
      <c r="M123"/>
      <c r="N123"/>
      <c r="O123"/>
      <c r="P123"/>
      <c r="Q123"/>
      <c r="S123"/>
      <c r="T123"/>
      <c r="W123"/>
      <c r="X123"/>
    </row>
    <row r="124" spans="10:24" x14ac:dyDescent="0.2">
      <c r="J124" s="23"/>
      <c r="L124" s="43"/>
      <c r="M124"/>
      <c r="N124"/>
      <c r="O124"/>
      <c r="P124"/>
      <c r="Q124"/>
      <c r="S124"/>
      <c r="T124"/>
      <c r="W124"/>
      <c r="X124"/>
    </row>
    <row r="125" spans="10:24" x14ac:dyDescent="0.2">
      <c r="J125" s="23"/>
      <c r="L125" s="43"/>
      <c r="M125"/>
      <c r="N125"/>
      <c r="O125"/>
      <c r="P125"/>
      <c r="Q125"/>
      <c r="S125"/>
      <c r="T125"/>
      <c r="W125"/>
      <c r="X125"/>
    </row>
    <row r="126" spans="10:24" x14ac:dyDescent="0.2">
      <c r="J126" s="23"/>
      <c r="L126" s="43"/>
      <c r="M126"/>
      <c r="N126"/>
      <c r="O126"/>
      <c r="P126"/>
      <c r="Q126"/>
      <c r="S126"/>
      <c r="T126"/>
      <c r="W126"/>
      <c r="X126"/>
    </row>
    <row r="127" spans="10:24" x14ac:dyDescent="0.2">
      <c r="J127" s="23"/>
      <c r="L127" s="23"/>
      <c r="N127" s="43"/>
      <c r="O127"/>
      <c r="P127"/>
      <c r="Q127"/>
      <c r="S127"/>
      <c r="T127"/>
      <c r="W127"/>
      <c r="X127"/>
    </row>
    <row r="128" spans="10:24" x14ac:dyDescent="0.2">
      <c r="J128" s="23"/>
      <c r="L128" s="23"/>
      <c r="N128" s="43"/>
      <c r="O128" s="43"/>
      <c r="P128"/>
      <c r="Q128"/>
      <c r="S128"/>
      <c r="T128"/>
      <c r="W128"/>
      <c r="X128"/>
    </row>
    <row r="129" spans="10:24" x14ac:dyDescent="0.2">
      <c r="J129" s="23"/>
      <c r="L129" s="23"/>
      <c r="N129" s="43"/>
      <c r="O129" s="43"/>
      <c r="P129"/>
      <c r="Q129"/>
      <c r="S129"/>
      <c r="T129"/>
      <c r="W129"/>
      <c r="X129"/>
    </row>
    <row r="130" spans="10:24" x14ac:dyDescent="0.2">
      <c r="J130" s="23"/>
      <c r="L130" s="23"/>
      <c r="N130" s="43"/>
      <c r="O130" s="43"/>
      <c r="P130"/>
      <c r="Q130"/>
      <c r="S130"/>
      <c r="T130"/>
      <c r="W130"/>
      <c r="X130"/>
    </row>
    <row r="131" spans="10:24" x14ac:dyDescent="0.2">
      <c r="J131" s="23"/>
      <c r="L131"/>
      <c r="N131" s="23"/>
      <c r="P131" s="23"/>
      <c r="R131" s="43"/>
      <c r="T131"/>
      <c r="W131"/>
      <c r="X131"/>
    </row>
    <row r="132" spans="10:24" x14ac:dyDescent="0.2">
      <c r="J132" s="23"/>
      <c r="L132"/>
      <c r="N132" s="23"/>
      <c r="P132" s="23"/>
      <c r="R132" s="43"/>
      <c r="T132"/>
      <c r="W132"/>
      <c r="X132"/>
    </row>
    <row r="133" spans="10:24" x14ac:dyDescent="0.2">
      <c r="J133" s="23"/>
      <c r="L133"/>
      <c r="N133" s="23"/>
      <c r="P133" s="23"/>
      <c r="R133" s="43"/>
      <c r="T133"/>
      <c r="W133"/>
      <c r="X133"/>
    </row>
    <row r="134" spans="10:24" x14ac:dyDescent="0.2">
      <c r="J134" s="23"/>
      <c r="L134" s="23"/>
      <c r="N134" s="23"/>
      <c r="P134" s="23"/>
      <c r="Q134"/>
      <c r="R134" s="43"/>
      <c r="T134"/>
      <c r="W134"/>
      <c r="X134"/>
    </row>
    <row r="135" spans="10:24" x14ac:dyDescent="0.2">
      <c r="J135" s="23"/>
      <c r="L135" s="23"/>
      <c r="N135" s="23"/>
      <c r="P135" s="23"/>
      <c r="Q135"/>
      <c r="R135" s="43"/>
      <c r="T135"/>
      <c r="W135"/>
      <c r="X135"/>
    </row>
    <row r="136" spans="10:24" x14ac:dyDescent="0.2">
      <c r="J136" s="23"/>
      <c r="L136" s="23"/>
      <c r="N136" s="23"/>
      <c r="P136" s="23"/>
      <c r="Q136"/>
      <c r="R136" s="43"/>
      <c r="T136"/>
      <c r="W136"/>
      <c r="X136"/>
    </row>
    <row r="137" spans="10:24" x14ac:dyDescent="0.2">
      <c r="T137"/>
      <c r="W137"/>
      <c r="X137"/>
    </row>
  </sheetData>
  <sortState xmlns:xlrd2="http://schemas.microsoft.com/office/spreadsheetml/2017/richdata2" ref="B3:Q64">
    <sortCondition descending="1" ref="Q3:Q64"/>
  </sortState>
  <mergeCells count="4">
    <mergeCell ref="I2:J2"/>
    <mergeCell ref="K2:L2"/>
    <mergeCell ref="M2:N2"/>
    <mergeCell ref="O2:P2"/>
  </mergeCells>
  <phoneticPr fontId="5" type="noConversion"/>
  <hyperlinks>
    <hyperlink ref="U1" r:id="rId1" location="!/results?classId=BB" xr:uid="{FA2CD4FF-E49F-4E2C-94CE-761D0501D7B3}"/>
  </hyperlinks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127"/>
  <sheetViews>
    <sheetView zoomScale="90" zoomScaleNormal="90" workbookViewId="0">
      <selection activeCell="F36" sqref="F36"/>
    </sheetView>
  </sheetViews>
  <sheetFormatPr baseColWidth="10" defaultColWidth="11.5703125" defaultRowHeight="12.75" x14ac:dyDescent="0.2"/>
  <cols>
    <col min="1" max="1" width="5.5703125" style="1" customWidth="1"/>
    <col min="2" max="2" width="11.85546875" style="17" customWidth="1"/>
    <col min="3" max="3" width="30.28515625" style="17" customWidth="1"/>
    <col min="4" max="4" width="26.28515625" style="126" customWidth="1"/>
    <col min="5" max="5" width="0.85546875" style="17" customWidth="1"/>
    <col min="6" max="6" width="9.140625" style="1" customWidth="1"/>
    <col min="7" max="7" width="7.28515625" style="25" bestFit="1" customWidth="1"/>
    <col min="8" max="8" width="5.140625" style="17" bestFit="1" customWidth="1"/>
    <col min="9" max="9" width="6.140625" style="22" customWidth="1"/>
    <col min="10" max="10" width="5.5703125" style="125" customWidth="1"/>
    <col min="11" max="11" width="10.28515625" style="23" bestFit="1" customWidth="1"/>
    <col min="12" max="12" width="7.42578125" style="17" customWidth="1"/>
    <col min="13" max="13" width="6" style="1" bestFit="1" customWidth="1"/>
    <col min="14" max="14" width="12.140625" style="1" customWidth="1"/>
    <col min="15" max="15" width="31.5703125" style="17" customWidth="1"/>
    <col min="16" max="16" width="34.7109375" style="17" customWidth="1"/>
    <col min="17" max="17" width="6.5703125" style="1" bestFit="1" customWidth="1"/>
    <col min="18" max="18" width="5.7109375" style="211" bestFit="1" customWidth="1"/>
    <col min="19" max="19" width="2.5703125" style="17" customWidth="1"/>
    <col min="20" max="16384" width="11.5703125" style="17"/>
  </cols>
  <sheetData>
    <row r="1" spans="1:18" ht="25.5" customHeight="1" x14ac:dyDescent="0.2">
      <c r="B1" s="86" t="s">
        <v>1393</v>
      </c>
      <c r="N1" s="223" t="s">
        <v>365</v>
      </c>
      <c r="O1" s="223"/>
    </row>
    <row r="2" spans="1:18" ht="22.5" customHeight="1" x14ac:dyDescent="0.2">
      <c r="A2" s="18" t="s">
        <v>19</v>
      </c>
      <c r="B2" s="18" t="s">
        <v>20</v>
      </c>
      <c r="C2" s="18" t="s">
        <v>21</v>
      </c>
      <c r="D2" s="18" t="s">
        <v>30</v>
      </c>
      <c r="F2" s="18" t="s">
        <v>28</v>
      </c>
      <c r="G2" s="18" t="s">
        <v>27</v>
      </c>
      <c r="H2" s="18" t="s">
        <v>23</v>
      </c>
      <c r="I2" s="307" t="s">
        <v>31</v>
      </c>
      <c r="J2" s="308"/>
      <c r="K2" s="18" t="s">
        <v>29</v>
      </c>
      <c r="M2" s="113" t="s">
        <v>70</v>
      </c>
      <c r="N2" s="113"/>
      <c r="O2" s="113" t="s">
        <v>71</v>
      </c>
      <c r="P2" s="113" t="s">
        <v>72</v>
      </c>
      <c r="Q2" s="113" t="s">
        <v>101</v>
      </c>
      <c r="R2" s="113" t="s">
        <v>11</v>
      </c>
    </row>
    <row r="3" spans="1:18" x14ac:dyDescent="0.2">
      <c r="A3" s="18"/>
      <c r="B3" s="145"/>
      <c r="C3" s="212"/>
      <c r="D3" s="135"/>
      <c r="F3" s="134"/>
      <c r="G3" s="213"/>
      <c r="H3" s="77"/>
      <c r="I3" s="214"/>
      <c r="J3" s="178"/>
      <c r="K3" s="179"/>
      <c r="M3" s="215"/>
      <c r="N3" s="215"/>
      <c r="O3" s="216"/>
      <c r="P3" s="216"/>
      <c r="Q3" s="217"/>
    </row>
    <row r="4" spans="1:18" x14ac:dyDescent="0.2">
      <c r="A4" s="18"/>
      <c r="B4" s="145"/>
      <c r="C4" s="212"/>
      <c r="D4" s="135"/>
      <c r="F4" s="134"/>
      <c r="G4" s="213"/>
      <c r="H4" s="77"/>
      <c r="I4" s="214"/>
      <c r="J4" s="178"/>
      <c r="K4" s="179"/>
      <c r="M4" s="215"/>
      <c r="N4" s="215"/>
      <c r="O4" s="216"/>
      <c r="P4" s="216"/>
      <c r="Q4" s="217"/>
    </row>
    <row r="5" spans="1:18" x14ac:dyDescent="0.2">
      <c r="A5" s="18"/>
      <c r="B5" s="145"/>
      <c r="C5" s="212"/>
      <c r="D5" s="135"/>
      <c r="F5" s="134"/>
      <c r="G5" s="213"/>
      <c r="H5" s="77"/>
      <c r="I5" s="214"/>
      <c r="J5" s="178"/>
      <c r="K5" s="179"/>
      <c r="M5" s="215"/>
      <c r="N5" s="215"/>
      <c r="O5" s="216"/>
      <c r="P5" s="216"/>
      <c r="Q5" s="217"/>
    </row>
    <row r="6" spans="1:18" x14ac:dyDescent="0.2">
      <c r="A6" s="18"/>
      <c r="B6" s="145"/>
      <c r="C6" s="212"/>
      <c r="D6" s="135"/>
      <c r="F6" s="134"/>
      <c r="G6" s="213"/>
      <c r="H6" s="77"/>
      <c r="I6" s="214"/>
      <c r="J6" s="178"/>
      <c r="K6" s="179"/>
      <c r="M6" s="215"/>
      <c r="N6" s="215"/>
      <c r="O6" s="216"/>
      <c r="P6" s="216"/>
      <c r="Q6" s="217"/>
    </row>
    <row r="7" spans="1:18" x14ac:dyDescent="0.2">
      <c r="A7" s="18"/>
      <c r="B7" s="145"/>
      <c r="C7" s="212"/>
      <c r="D7" s="135"/>
      <c r="F7" s="134"/>
      <c r="G7" s="213"/>
      <c r="H7" s="77"/>
      <c r="I7" s="214"/>
      <c r="J7" s="178"/>
      <c r="K7" s="179"/>
      <c r="M7" s="215"/>
      <c r="N7" s="215"/>
      <c r="O7" s="216"/>
      <c r="P7" s="216"/>
      <c r="Q7" s="217"/>
    </row>
    <row r="8" spans="1:18" x14ac:dyDescent="0.2">
      <c r="A8" s="18"/>
      <c r="B8" s="145"/>
      <c r="C8" s="212"/>
      <c r="D8" s="135"/>
      <c r="F8" s="134"/>
      <c r="G8" s="213"/>
      <c r="H8" s="77"/>
      <c r="I8" s="214"/>
      <c r="J8" s="178"/>
      <c r="K8" s="179"/>
      <c r="M8" s="215"/>
      <c r="N8" s="215"/>
      <c r="O8" s="216"/>
      <c r="P8" s="216"/>
      <c r="Q8" s="217"/>
    </row>
    <row r="9" spans="1:18" x14ac:dyDescent="0.2">
      <c r="A9" s="18"/>
      <c r="B9" s="145"/>
      <c r="C9" s="212"/>
      <c r="D9" s="135"/>
      <c r="F9" s="134"/>
      <c r="G9" s="213"/>
      <c r="H9" s="77"/>
      <c r="I9" s="214"/>
      <c r="J9" s="178"/>
      <c r="K9" s="179"/>
      <c r="M9" s="215"/>
      <c r="N9" s="215"/>
      <c r="O9" s="216"/>
      <c r="P9" s="216"/>
      <c r="Q9" s="217"/>
    </row>
    <row r="10" spans="1:18" x14ac:dyDescent="0.2">
      <c r="A10" s="18"/>
      <c r="B10" s="145"/>
      <c r="C10" s="212"/>
      <c r="D10" s="135"/>
      <c r="F10" s="134"/>
      <c r="G10" s="213"/>
      <c r="H10" s="77"/>
      <c r="I10" s="214"/>
      <c r="J10" s="178"/>
      <c r="K10" s="179"/>
      <c r="M10" s="218"/>
      <c r="N10" s="218"/>
      <c r="O10" s="219"/>
      <c r="P10" s="219"/>
      <c r="Q10" s="220"/>
      <c r="R10" s="221"/>
    </row>
    <row r="11" spans="1:18" x14ac:dyDescent="0.2">
      <c r="A11" s="18"/>
      <c r="B11" s="145"/>
      <c r="C11" s="212"/>
      <c r="D11" s="135"/>
      <c r="F11" s="134"/>
      <c r="G11" s="213"/>
      <c r="H11" s="77"/>
      <c r="I11" s="214"/>
      <c r="J11" s="178"/>
      <c r="K11" s="179"/>
      <c r="M11" s="218"/>
      <c r="N11" s="218"/>
      <c r="O11" s="219"/>
      <c r="P11" s="219"/>
      <c r="Q11" s="220"/>
      <c r="R11" s="221"/>
    </row>
    <row r="12" spans="1:18" x14ac:dyDescent="0.2">
      <c r="A12" s="18"/>
      <c r="B12" s="145"/>
      <c r="C12" s="212"/>
      <c r="D12" s="135"/>
      <c r="F12" s="134"/>
      <c r="G12" s="213"/>
      <c r="H12" s="77"/>
      <c r="I12" s="214"/>
      <c r="J12" s="178"/>
      <c r="K12" s="179"/>
      <c r="M12" s="218"/>
      <c r="N12" s="218"/>
      <c r="O12" s="219"/>
      <c r="P12" s="219"/>
      <c r="Q12" s="220"/>
      <c r="R12" s="221"/>
    </row>
    <row r="13" spans="1:18" x14ac:dyDescent="0.2">
      <c r="A13" s="18"/>
      <c r="B13" s="145"/>
      <c r="C13" s="212"/>
      <c r="D13" s="135"/>
      <c r="F13" s="134"/>
      <c r="G13" s="213"/>
      <c r="H13" s="77"/>
      <c r="I13" s="214"/>
      <c r="J13" s="178"/>
      <c r="K13" s="179"/>
      <c r="M13" s="218"/>
      <c r="N13" s="218"/>
      <c r="O13" s="219"/>
      <c r="P13" s="219"/>
      <c r="Q13" s="220"/>
      <c r="R13" s="221"/>
    </row>
    <row r="14" spans="1:18" x14ac:dyDescent="0.2">
      <c r="A14" s="18"/>
      <c r="B14" s="145"/>
      <c r="C14" s="212"/>
      <c r="D14" s="135"/>
      <c r="F14" s="134"/>
      <c r="G14" s="213"/>
      <c r="H14" s="77"/>
      <c r="I14" s="214"/>
      <c r="J14" s="178"/>
      <c r="K14" s="179"/>
      <c r="M14" s="218"/>
      <c r="N14" s="218"/>
      <c r="O14" s="219"/>
      <c r="P14" s="219"/>
      <c r="Q14" s="220"/>
      <c r="R14" s="221"/>
    </row>
    <row r="15" spans="1:18" x14ac:dyDescent="0.2">
      <c r="A15" s="18"/>
      <c r="B15" s="145"/>
      <c r="C15" s="212"/>
      <c r="D15" s="135"/>
      <c r="F15" s="134"/>
      <c r="G15" s="213"/>
      <c r="H15" s="77"/>
      <c r="I15" s="214"/>
      <c r="J15" s="178"/>
      <c r="K15" s="179"/>
      <c r="M15" s="218"/>
      <c r="N15" s="218"/>
      <c r="O15" s="219"/>
      <c r="P15" s="219"/>
      <c r="Q15" s="220"/>
      <c r="R15" s="221"/>
    </row>
    <row r="16" spans="1:18" x14ac:dyDescent="0.2">
      <c r="A16" s="18"/>
      <c r="B16" s="145"/>
      <c r="C16" s="212"/>
      <c r="D16" s="135"/>
      <c r="F16" s="134"/>
      <c r="G16" s="213"/>
      <c r="H16" s="77"/>
      <c r="I16" s="214"/>
      <c r="J16" s="178"/>
      <c r="K16" s="179"/>
      <c r="M16" s="218"/>
      <c r="N16" s="218"/>
      <c r="O16" s="219"/>
      <c r="P16" s="219"/>
      <c r="Q16" s="220"/>
      <c r="R16" s="221"/>
    </row>
    <row r="17" spans="1:18" x14ac:dyDescent="0.2">
      <c r="A17" s="18"/>
      <c r="B17" s="145"/>
      <c r="C17" s="212"/>
      <c r="D17" s="135"/>
      <c r="F17" s="134"/>
      <c r="G17" s="213"/>
      <c r="H17" s="77"/>
      <c r="I17" s="214"/>
      <c r="J17" s="178"/>
      <c r="K17" s="179"/>
      <c r="M17" s="215"/>
      <c r="N17" s="215"/>
      <c r="O17" s="216"/>
      <c r="P17" s="216"/>
      <c r="Q17" s="217"/>
    </row>
    <row r="18" spans="1:18" x14ac:dyDescent="0.2">
      <c r="A18" s="18"/>
      <c r="B18" s="145"/>
      <c r="C18" s="212"/>
      <c r="D18" s="135"/>
      <c r="F18" s="134"/>
      <c r="G18" s="213"/>
      <c r="H18" s="77"/>
      <c r="I18" s="214"/>
      <c r="J18" s="178"/>
      <c r="K18" s="179"/>
      <c r="M18" s="215"/>
      <c r="N18" s="215"/>
      <c r="O18" s="216"/>
      <c r="P18" s="216"/>
      <c r="Q18" s="217"/>
    </row>
    <row r="19" spans="1:18" x14ac:dyDescent="0.2">
      <c r="A19" s="18"/>
      <c r="B19" s="145"/>
      <c r="C19" s="212"/>
      <c r="D19" s="135"/>
      <c r="F19" s="134"/>
      <c r="G19" s="213"/>
      <c r="H19" s="77"/>
      <c r="I19" s="214"/>
      <c r="J19" s="178"/>
      <c r="K19" s="179"/>
      <c r="M19" s="215"/>
      <c r="N19" s="215"/>
      <c r="O19" s="216"/>
      <c r="P19" s="216"/>
      <c r="Q19" s="217"/>
    </row>
    <row r="20" spans="1:18" x14ac:dyDescent="0.2">
      <c r="A20" s="18"/>
      <c r="B20" s="145"/>
      <c r="C20" s="212"/>
      <c r="D20" s="135"/>
      <c r="F20" s="134"/>
      <c r="G20" s="213"/>
      <c r="H20" s="77"/>
      <c r="I20" s="214"/>
      <c r="J20" s="178"/>
      <c r="K20" s="179"/>
      <c r="M20" s="215"/>
      <c r="N20" s="215"/>
      <c r="O20" s="216"/>
      <c r="P20" s="216"/>
      <c r="Q20" s="217"/>
    </row>
    <row r="21" spans="1:18" x14ac:dyDescent="0.2">
      <c r="A21" s="18"/>
      <c r="B21" s="145"/>
      <c r="C21" s="212"/>
      <c r="D21" s="135"/>
      <c r="F21" s="134"/>
      <c r="G21" s="213"/>
      <c r="H21" s="77"/>
      <c r="I21" s="214"/>
      <c r="J21" s="178"/>
      <c r="K21" s="179"/>
      <c r="M21" s="215"/>
      <c r="N21" s="215"/>
      <c r="O21" s="216"/>
      <c r="P21" s="216"/>
      <c r="Q21" s="217"/>
    </row>
    <row r="22" spans="1:18" x14ac:dyDescent="0.2">
      <c r="A22" s="18"/>
      <c r="B22" s="145"/>
      <c r="C22" s="212"/>
      <c r="D22" s="135"/>
      <c r="F22" s="134"/>
      <c r="G22" s="213"/>
      <c r="H22" s="77"/>
      <c r="I22" s="214"/>
      <c r="J22" s="178"/>
      <c r="K22" s="179"/>
      <c r="M22" s="215"/>
      <c r="N22" s="215"/>
      <c r="O22" s="216"/>
      <c r="P22" s="216"/>
      <c r="Q22" s="217"/>
    </row>
    <row r="23" spans="1:18" x14ac:dyDescent="0.2">
      <c r="A23" s="18"/>
      <c r="B23" s="145"/>
      <c r="C23" s="212"/>
      <c r="D23" s="135"/>
      <c r="F23" s="134"/>
      <c r="G23" s="213"/>
      <c r="H23" s="77"/>
      <c r="I23" s="214"/>
      <c r="J23" s="178"/>
      <c r="K23" s="179"/>
      <c r="M23" s="218"/>
      <c r="N23" s="218"/>
      <c r="O23" s="219"/>
      <c r="P23" s="219"/>
      <c r="Q23" s="220"/>
      <c r="R23" s="221"/>
    </row>
    <row r="24" spans="1:18" x14ac:dyDescent="0.2">
      <c r="A24" s="18"/>
      <c r="B24" s="145"/>
      <c r="C24" s="212"/>
      <c r="D24" s="135"/>
      <c r="F24" s="134"/>
      <c r="G24" s="213"/>
      <c r="H24" s="77"/>
      <c r="I24" s="214"/>
      <c r="J24" s="178"/>
      <c r="K24" s="179"/>
      <c r="M24" s="218"/>
      <c r="N24" s="218"/>
      <c r="O24" s="219"/>
      <c r="P24" s="219"/>
      <c r="Q24" s="220"/>
      <c r="R24" s="221"/>
    </row>
    <row r="25" spans="1:18" x14ac:dyDescent="0.2">
      <c r="A25" s="18"/>
      <c r="B25" s="145"/>
      <c r="C25" s="212"/>
      <c r="D25" s="135"/>
      <c r="F25" s="134"/>
      <c r="G25" s="213"/>
      <c r="H25" s="77"/>
      <c r="I25" s="214"/>
      <c r="J25" s="178"/>
      <c r="K25" s="179"/>
      <c r="M25" s="218"/>
      <c r="N25" s="218"/>
      <c r="O25" s="219"/>
      <c r="P25" s="219"/>
      <c r="Q25" s="220"/>
      <c r="R25" s="221"/>
    </row>
    <row r="26" spans="1:18" x14ac:dyDescent="0.2">
      <c r="A26" s="18"/>
      <c r="B26" s="145"/>
      <c r="C26" s="212"/>
      <c r="D26" s="135"/>
      <c r="F26" s="134"/>
      <c r="G26" s="213"/>
      <c r="H26" s="77"/>
      <c r="I26" s="214"/>
      <c r="J26" s="178"/>
      <c r="K26" s="179"/>
      <c r="M26" s="218"/>
      <c r="N26" s="218"/>
      <c r="O26" s="219"/>
      <c r="P26" s="219"/>
      <c r="Q26" s="220"/>
      <c r="R26" s="221"/>
    </row>
    <row r="27" spans="1:18" x14ac:dyDescent="0.2">
      <c r="A27" s="18"/>
      <c r="B27" s="145"/>
      <c r="C27" s="212"/>
      <c r="D27" s="135"/>
      <c r="F27" s="134"/>
      <c r="G27" s="213"/>
      <c r="H27" s="77"/>
      <c r="I27" s="214"/>
      <c r="J27" s="178"/>
      <c r="K27" s="179"/>
      <c r="M27" s="218"/>
      <c r="N27" s="218"/>
      <c r="O27" s="219"/>
      <c r="P27" s="219"/>
      <c r="Q27" s="220"/>
      <c r="R27" s="221"/>
    </row>
    <row r="28" spans="1:18" x14ac:dyDescent="0.2">
      <c r="A28" s="18"/>
      <c r="B28" s="145"/>
      <c r="C28" s="212"/>
      <c r="D28" s="135"/>
      <c r="F28" s="134"/>
      <c r="G28" s="213"/>
      <c r="H28" s="77"/>
      <c r="I28" s="214"/>
      <c r="J28" s="178"/>
      <c r="K28" s="179"/>
      <c r="M28" s="218"/>
      <c r="N28" s="218"/>
      <c r="O28" s="219"/>
      <c r="P28" s="219"/>
      <c r="Q28" s="220"/>
      <c r="R28" s="221"/>
    </row>
    <row r="29" spans="1:18" x14ac:dyDescent="0.2">
      <c r="J29" s="17"/>
      <c r="K29" s="211"/>
      <c r="M29" s="17"/>
      <c r="N29" s="17"/>
      <c r="P29" s="222"/>
      <c r="Q29" s="17"/>
      <c r="R29" s="17"/>
    </row>
    <row r="30" spans="1:18" x14ac:dyDescent="0.2">
      <c r="J30" s="17"/>
      <c r="K30" s="211"/>
      <c r="M30" s="17"/>
      <c r="N30" s="17"/>
      <c r="P30" s="222"/>
      <c r="Q30" s="17"/>
      <c r="R30" s="17"/>
    </row>
    <row r="31" spans="1:18" x14ac:dyDescent="0.2">
      <c r="A31" s="17"/>
      <c r="J31" s="17"/>
      <c r="K31" s="211"/>
      <c r="M31" s="17"/>
      <c r="N31" s="17"/>
      <c r="P31" s="222"/>
      <c r="Q31" s="17"/>
      <c r="R31" s="17"/>
    </row>
    <row r="32" spans="1:18" x14ac:dyDescent="0.2">
      <c r="A32" s="17"/>
      <c r="J32" s="17"/>
      <c r="K32" s="211"/>
      <c r="M32" s="17"/>
      <c r="N32" s="17"/>
      <c r="P32" s="222"/>
      <c r="Q32" s="17"/>
      <c r="R32" s="17"/>
    </row>
    <row r="33" spans="10:18" x14ac:dyDescent="0.2">
      <c r="J33" s="17"/>
      <c r="K33" s="211"/>
      <c r="M33" s="17"/>
      <c r="N33" s="17"/>
      <c r="P33" s="222"/>
      <c r="Q33" s="17"/>
      <c r="R33" s="17"/>
    </row>
    <row r="34" spans="10:18" x14ac:dyDescent="0.2">
      <c r="J34" s="17"/>
      <c r="K34" s="211"/>
      <c r="M34" s="17"/>
      <c r="N34" s="17"/>
      <c r="P34" s="222"/>
      <c r="Q34" s="17"/>
      <c r="R34" s="17"/>
    </row>
    <row r="35" spans="10:18" x14ac:dyDescent="0.2">
      <c r="J35" s="17"/>
      <c r="K35" s="211"/>
      <c r="M35" s="17"/>
      <c r="N35" s="17"/>
      <c r="P35" s="222"/>
      <c r="Q35" s="17"/>
      <c r="R35" s="17"/>
    </row>
    <row r="36" spans="10:18" x14ac:dyDescent="0.2">
      <c r="J36" s="17"/>
      <c r="K36" s="211"/>
      <c r="M36" s="17"/>
      <c r="N36" s="17"/>
      <c r="P36" s="222"/>
      <c r="Q36" s="17"/>
      <c r="R36" s="17"/>
    </row>
    <row r="37" spans="10:18" x14ac:dyDescent="0.2">
      <c r="J37" s="17"/>
      <c r="K37" s="211"/>
      <c r="M37" s="17"/>
      <c r="N37" s="17"/>
      <c r="P37" s="222"/>
      <c r="Q37" s="17"/>
      <c r="R37" s="17"/>
    </row>
    <row r="38" spans="10:18" x14ac:dyDescent="0.2">
      <c r="J38" s="17"/>
      <c r="K38" s="211"/>
      <c r="M38" s="17"/>
      <c r="N38" s="17"/>
      <c r="P38" s="222"/>
      <c r="Q38" s="17"/>
      <c r="R38" s="17"/>
    </row>
    <row r="39" spans="10:18" x14ac:dyDescent="0.2">
      <c r="J39" s="17"/>
      <c r="K39" s="211"/>
      <c r="M39" s="17"/>
      <c r="N39" s="17"/>
      <c r="P39" s="222"/>
      <c r="Q39" s="17"/>
      <c r="R39" s="17"/>
    </row>
    <row r="40" spans="10:18" x14ac:dyDescent="0.2">
      <c r="J40" s="17"/>
      <c r="K40" s="211"/>
      <c r="M40" s="17"/>
      <c r="N40" s="17"/>
      <c r="P40" s="222"/>
      <c r="Q40" s="17"/>
      <c r="R40" s="17"/>
    </row>
    <row r="41" spans="10:18" x14ac:dyDescent="0.2">
      <c r="J41" s="17"/>
      <c r="K41" s="211"/>
      <c r="M41" s="17"/>
      <c r="N41" s="17"/>
      <c r="P41" s="222"/>
      <c r="Q41" s="17"/>
      <c r="R41" s="17"/>
    </row>
    <row r="42" spans="10:18" x14ac:dyDescent="0.2">
      <c r="J42" s="17"/>
      <c r="K42" s="211"/>
      <c r="M42" s="17"/>
      <c r="N42" s="17"/>
      <c r="P42" s="222"/>
      <c r="Q42" s="17"/>
      <c r="R42" s="17"/>
    </row>
    <row r="43" spans="10:18" x14ac:dyDescent="0.2">
      <c r="J43" s="17"/>
      <c r="K43" s="211"/>
      <c r="M43" s="17"/>
      <c r="N43" s="17"/>
      <c r="P43" s="222"/>
      <c r="Q43" s="17"/>
      <c r="R43" s="17"/>
    </row>
    <row r="44" spans="10:18" x14ac:dyDescent="0.2">
      <c r="J44" s="17"/>
      <c r="K44" s="211"/>
      <c r="M44" s="17"/>
      <c r="N44" s="17"/>
      <c r="P44" s="222"/>
      <c r="Q44" s="17"/>
      <c r="R44" s="17"/>
    </row>
    <row r="45" spans="10:18" x14ac:dyDescent="0.2">
      <c r="J45" s="17"/>
      <c r="K45" s="211"/>
      <c r="M45" s="17"/>
      <c r="N45" s="17"/>
      <c r="P45" s="222"/>
      <c r="Q45" s="17"/>
      <c r="R45" s="17"/>
    </row>
    <row r="46" spans="10:18" x14ac:dyDescent="0.2">
      <c r="J46" s="17"/>
      <c r="K46" s="211"/>
      <c r="M46" s="17"/>
      <c r="N46" s="17"/>
      <c r="P46" s="222"/>
      <c r="Q46" s="17"/>
      <c r="R46" s="17"/>
    </row>
    <row r="47" spans="10:18" x14ac:dyDescent="0.2">
      <c r="J47" s="17"/>
      <c r="K47" s="211"/>
      <c r="M47" s="17"/>
      <c r="N47" s="17"/>
      <c r="P47" s="222"/>
      <c r="Q47" s="17"/>
      <c r="R47" s="17"/>
    </row>
    <row r="48" spans="10:18" x14ac:dyDescent="0.2">
      <c r="J48" s="17"/>
      <c r="K48" s="211"/>
      <c r="M48" s="17"/>
      <c r="N48" s="17"/>
      <c r="P48" s="222"/>
      <c r="Q48" s="17"/>
      <c r="R48" s="17"/>
    </row>
    <row r="49" spans="10:18" x14ac:dyDescent="0.2">
      <c r="J49" s="17"/>
      <c r="K49" s="211"/>
      <c r="M49" s="17"/>
      <c r="N49" s="17"/>
      <c r="P49" s="222"/>
      <c r="Q49" s="17"/>
      <c r="R49" s="17"/>
    </row>
    <row r="50" spans="10:18" x14ac:dyDescent="0.2">
      <c r="J50" s="17"/>
      <c r="K50" s="211"/>
      <c r="M50" s="17"/>
      <c r="N50" s="17"/>
      <c r="P50" s="222"/>
      <c r="Q50" s="17"/>
      <c r="R50" s="17"/>
    </row>
    <row r="51" spans="10:18" x14ac:dyDescent="0.2">
      <c r="J51" s="17"/>
      <c r="K51" s="211"/>
      <c r="M51" s="17"/>
      <c r="N51" s="17"/>
      <c r="P51" s="222"/>
      <c r="Q51" s="17"/>
      <c r="R51" s="17"/>
    </row>
    <row r="52" spans="10:18" x14ac:dyDescent="0.2">
      <c r="J52" s="17"/>
      <c r="K52" s="211"/>
      <c r="M52" s="17"/>
      <c r="N52" s="17"/>
      <c r="P52" s="222"/>
      <c r="Q52" s="17"/>
      <c r="R52" s="17"/>
    </row>
    <row r="53" spans="10:18" x14ac:dyDescent="0.2">
      <c r="J53" s="17"/>
      <c r="K53" s="211"/>
      <c r="M53" s="17"/>
      <c r="N53" s="17"/>
      <c r="P53" s="222"/>
      <c r="Q53" s="17"/>
      <c r="R53" s="17"/>
    </row>
    <row r="54" spans="10:18" x14ac:dyDescent="0.2">
      <c r="J54" s="17"/>
      <c r="K54" s="211"/>
      <c r="M54" s="17"/>
      <c r="N54" s="17"/>
      <c r="P54" s="222"/>
      <c r="Q54" s="17"/>
      <c r="R54" s="17"/>
    </row>
    <row r="55" spans="10:18" x14ac:dyDescent="0.2">
      <c r="J55" s="17"/>
      <c r="K55" s="211"/>
      <c r="M55" s="17"/>
      <c r="N55" s="17"/>
      <c r="P55" s="222"/>
      <c r="Q55" s="17"/>
      <c r="R55" s="17"/>
    </row>
    <row r="56" spans="10:18" x14ac:dyDescent="0.2">
      <c r="J56" s="17"/>
      <c r="K56" s="211"/>
      <c r="M56" s="17"/>
      <c r="N56" s="17"/>
      <c r="P56" s="222"/>
      <c r="Q56" s="17"/>
      <c r="R56" s="17"/>
    </row>
    <row r="57" spans="10:18" x14ac:dyDescent="0.2">
      <c r="J57" s="17"/>
      <c r="K57" s="211"/>
      <c r="M57" s="17"/>
      <c r="N57" s="17"/>
      <c r="P57" s="222"/>
      <c r="Q57" s="17"/>
      <c r="R57" s="17"/>
    </row>
    <row r="58" spans="10:18" x14ac:dyDescent="0.2">
      <c r="J58" s="17"/>
      <c r="K58" s="211"/>
      <c r="M58" s="17"/>
      <c r="N58" s="17"/>
      <c r="P58" s="222"/>
      <c r="Q58" s="17"/>
      <c r="R58" s="17"/>
    </row>
    <row r="59" spans="10:18" x14ac:dyDescent="0.2">
      <c r="J59" s="17"/>
      <c r="K59" s="211"/>
      <c r="M59" s="17"/>
      <c r="N59" s="17"/>
      <c r="P59" s="222"/>
      <c r="Q59" s="17"/>
      <c r="R59" s="17"/>
    </row>
    <row r="60" spans="10:18" x14ac:dyDescent="0.2">
      <c r="J60" s="17"/>
      <c r="K60" s="211"/>
      <c r="M60" s="17"/>
      <c r="N60" s="17"/>
      <c r="P60" s="222"/>
      <c r="Q60" s="17"/>
      <c r="R60" s="17"/>
    </row>
    <row r="61" spans="10:18" x14ac:dyDescent="0.2">
      <c r="J61" s="17"/>
      <c r="K61" s="211"/>
      <c r="M61" s="17"/>
      <c r="N61" s="17"/>
      <c r="P61" s="222"/>
      <c r="Q61" s="17"/>
      <c r="R61" s="17"/>
    </row>
    <row r="62" spans="10:18" x14ac:dyDescent="0.2">
      <c r="J62" s="17"/>
      <c r="K62" s="211"/>
      <c r="M62" s="17"/>
      <c r="N62" s="17"/>
      <c r="P62" s="222"/>
      <c r="Q62" s="17"/>
      <c r="R62" s="17"/>
    </row>
    <row r="63" spans="10:18" x14ac:dyDescent="0.2">
      <c r="J63" s="17"/>
      <c r="K63" s="211"/>
      <c r="M63" s="17"/>
      <c r="N63" s="17"/>
      <c r="P63" s="222"/>
      <c r="Q63" s="17"/>
      <c r="R63" s="17"/>
    </row>
    <row r="64" spans="10:18" x14ac:dyDescent="0.2">
      <c r="J64" s="17"/>
      <c r="K64" s="211"/>
      <c r="M64" s="17"/>
      <c r="N64" s="17"/>
      <c r="P64" s="222"/>
      <c r="Q64" s="17"/>
      <c r="R64" s="17"/>
    </row>
    <row r="65" spans="10:18" x14ac:dyDescent="0.2">
      <c r="J65" s="17"/>
      <c r="K65" s="211"/>
      <c r="M65" s="17"/>
      <c r="N65" s="17"/>
      <c r="P65" s="222"/>
      <c r="Q65" s="17"/>
      <c r="R65" s="17"/>
    </row>
    <row r="66" spans="10:18" x14ac:dyDescent="0.2">
      <c r="J66" s="17"/>
      <c r="K66" s="211"/>
      <c r="M66" s="17"/>
      <c r="N66" s="17"/>
      <c r="P66" s="222"/>
      <c r="Q66" s="17"/>
      <c r="R66" s="17"/>
    </row>
    <row r="67" spans="10:18" x14ac:dyDescent="0.2">
      <c r="J67" s="17"/>
      <c r="K67" s="211"/>
      <c r="M67" s="17"/>
      <c r="N67" s="17"/>
      <c r="P67" s="222"/>
      <c r="Q67" s="17"/>
      <c r="R67" s="17"/>
    </row>
    <row r="68" spans="10:18" x14ac:dyDescent="0.2">
      <c r="J68" s="17"/>
      <c r="K68" s="211"/>
      <c r="M68" s="17"/>
      <c r="N68" s="17"/>
      <c r="P68" s="222"/>
      <c r="Q68" s="17"/>
      <c r="R68" s="17"/>
    </row>
    <row r="69" spans="10:18" x14ac:dyDescent="0.2">
      <c r="J69" s="17"/>
      <c r="K69" s="211"/>
      <c r="M69" s="17"/>
      <c r="N69" s="17"/>
      <c r="P69" s="222"/>
      <c r="Q69" s="17"/>
      <c r="R69" s="17"/>
    </row>
    <row r="70" spans="10:18" x14ac:dyDescent="0.2">
      <c r="J70" s="17"/>
      <c r="K70" s="211"/>
      <c r="M70" s="17"/>
      <c r="N70" s="17"/>
      <c r="P70" s="222"/>
      <c r="Q70" s="17"/>
      <c r="R70" s="17"/>
    </row>
    <row r="71" spans="10:18" x14ac:dyDescent="0.2">
      <c r="J71" s="17"/>
      <c r="K71" s="211"/>
      <c r="M71" s="17"/>
      <c r="N71" s="17"/>
      <c r="P71" s="222"/>
      <c r="Q71" s="17"/>
      <c r="R71" s="17"/>
    </row>
    <row r="72" spans="10:18" x14ac:dyDescent="0.2">
      <c r="J72" s="17"/>
      <c r="K72" s="211"/>
      <c r="M72" s="17"/>
      <c r="N72" s="17"/>
      <c r="P72" s="222"/>
      <c r="Q72" s="17"/>
      <c r="R72" s="17"/>
    </row>
    <row r="73" spans="10:18" x14ac:dyDescent="0.2">
      <c r="J73" s="17"/>
      <c r="K73" s="211"/>
      <c r="M73" s="17"/>
      <c r="N73" s="17"/>
      <c r="P73" s="222"/>
      <c r="Q73" s="17"/>
      <c r="R73" s="17"/>
    </row>
    <row r="74" spans="10:18" x14ac:dyDescent="0.2">
      <c r="J74" s="17"/>
      <c r="K74" s="211"/>
      <c r="M74" s="17"/>
      <c r="N74" s="17"/>
      <c r="P74" s="222"/>
      <c r="Q74" s="17"/>
      <c r="R74" s="17"/>
    </row>
    <row r="75" spans="10:18" x14ac:dyDescent="0.2">
      <c r="J75" s="17"/>
      <c r="K75" s="211"/>
      <c r="M75" s="17"/>
      <c r="N75" s="17"/>
      <c r="P75" s="222"/>
      <c r="Q75" s="17"/>
      <c r="R75" s="17"/>
    </row>
    <row r="76" spans="10:18" x14ac:dyDescent="0.2">
      <c r="J76" s="17"/>
      <c r="K76" s="211"/>
      <c r="M76" s="17"/>
      <c r="N76" s="17"/>
      <c r="P76" s="222"/>
      <c r="Q76" s="17"/>
      <c r="R76" s="17"/>
    </row>
    <row r="77" spans="10:18" x14ac:dyDescent="0.2">
      <c r="J77" s="17"/>
      <c r="K77" s="211"/>
      <c r="M77" s="17"/>
      <c r="N77" s="17"/>
      <c r="P77" s="222"/>
      <c r="Q77" s="17"/>
      <c r="R77" s="17"/>
    </row>
    <row r="78" spans="10:18" x14ac:dyDescent="0.2">
      <c r="J78" s="17"/>
      <c r="K78" s="211"/>
      <c r="M78" s="17"/>
      <c r="N78" s="17"/>
      <c r="P78" s="222"/>
      <c r="Q78" s="17"/>
      <c r="R78" s="17"/>
    </row>
    <row r="79" spans="10:18" x14ac:dyDescent="0.2">
      <c r="J79" s="17"/>
      <c r="K79" s="211"/>
      <c r="M79" s="17"/>
      <c r="N79" s="17"/>
      <c r="P79" s="222"/>
      <c r="Q79" s="17"/>
      <c r="R79" s="17"/>
    </row>
    <row r="80" spans="10:18" x14ac:dyDescent="0.2">
      <c r="J80" s="17"/>
      <c r="K80" s="211"/>
      <c r="M80" s="17"/>
      <c r="N80" s="17"/>
      <c r="P80" s="222"/>
      <c r="Q80" s="17"/>
      <c r="R80" s="17"/>
    </row>
    <row r="81" spans="10:18" x14ac:dyDescent="0.2">
      <c r="J81" s="17"/>
      <c r="K81" s="211"/>
      <c r="M81" s="17"/>
      <c r="N81" s="17"/>
      <c r="P81" s="222"/>
      <c r="Q81" s="17"/>
      <c r="R81" s="17"/>
    </row>
    <row r="82" spans="10:18" x14ac:dyDescent="0.2">
      <c r="J82" s="17"/>
      <c r="K82" s="211"/>
      <c r="M82" s="17"/>
      <c r="N82" s="17"/>
      <c r="P82" s="222"/>
      <c r="Q82" s="17"/>
      <c r="R82" s="17"/>
    </row>
    <row r="83" spans="10:18" x14ac:dyDescent="0.2">
      <c r="J83" s="17"/>
      <c r="K83" s="211"/>
      <c r="M83" s="17"/>
      <c r="N83" s="17"/>
      <c r="P83" s="222"/>
      <c r="Q83" s="17"/>
      <c r="R83" s="17"/>
    </row>
    <row r="84" spans="10:18" x14ac:dyDescent="0.2">
      <c r="J84" s="17"/>
      <c r="K84" s="211"/>
      <c r="M84" s="17"/>
      <c r="N84" s="17"/>
      <c r="P84" s="222"/>
      <c r="Q84" s="17"/>
      <c r="R84" s="17"/>
    </row>
    <row r="85" spans="10:18" x14ac:dyDescent="0.2">
      <c r="J85" s="17"/>
      <c r="K85" s="211"/>
      <c r="M85" s="17"/>
      <c r="N85" s="17"/>
      <c r="P85" s="222"/>
      <c r="Q85" s="17"/>
      <c r="R85" s="17"/>
    </row>
    <row r="86" spans="10:18" x14ac:dyDescent="0.2">
      <c r="J86" s="17"/>
      <c r="K86" s="211"/>
      <c r="M86" s="17"/>
      <c r="N86" s="17"/>
      <c r="P86" s="222"/>
      <c r="Q86" s="17"/>
      <c r="R86" s="17"/>
    </row>
    <row r="87" spans="10:18" x14ac:dyDescent="0.2">
      <c r="J87" s="17"/>
      <c r="K87" s="211"/>
      <c r="M87" s="17"/>
      <c r="N87" s="17"/>
      <c r="P87" s="222"/>
      <c r="Q87" s="17"/>
      <c r="R87" s="17"/>
    </row>
    <row r="88" spans="10:18" x14ac:dyDescent="0.2">
      <c r="J88" s="17"/>
      <c r="K88" s="211"/>
      <c r="M88" s="17"/>
      <c r="N88" s="17"/>
      <c r="P88" s="222"/>
      <c r="Q88" s="17"/>
      <c r="R88" s="17"/>
    </row>
    <row r="89" spans="10:18" x14ac:dyDescent="0.2">
      <c r="J89" s="17"/>
      <c r="K89" s="211"/>
      <c r="M89" s="17"/>
      <c r="N89" s="17"/>
      <c r="P89" s="222"/>
      <c r="Q89" s="17"/>
      <c r="R89" s="17"/>
    </row>
    <row r="90" spans="10:18" x14ac:dyDescent="0.2">
      <c r="J90" s="17"/>
      <c r="K90" s="211"/>
      <c r="M90" s="17"/>
      <c r="N90" s="17"/>
      <c r="P90" s="222"/>
      <c r="Q90" s="17"/>
      <c r="R90" s="17"/>
    </row>
    <row r="91" spans="10:18" x14ac:dyDescent="0.2">
      <c r="J91" s="17"/>
      <c r="K91" s="211"/>
      <c r="M91" s="17"/>
      <c r="N91" s="17"/>
      <c r="P91" s="222"/>
      <c r="Q91" s="17"/>
      <c r="R91" s="17"/>
    </row>
    <row r="92" spans="10:18" x14ac:dyDescent="0.2">
      <c r="J92" s="17"/>
      <c r="K92" s="211"/>
      <c r="M92" s="17"/>
      <c r="N92" s="17"/>
      <c r="P92" s="222"/>
      <c r="Q92" s="17"/>
      <c r="R92" s="17"/>
    </row>
    <row r="93" spans="10:18" x14ac:dyDescent="0.2">
      <c r="J93" s="17"/>
      <c r="K93" s="211"/>
      <c r="M93" s="17"/>
      <c r="N93" s="17"/>
      <c r="P93" s="222"/>
      <c r="Q93" s="17"/>
      <c r="R93" s="17"/>
    </row>
    <row r="94" spans="10:18" x14ac:dyDescent="0.2">
      <c r="J94" s="17"/>
      <c r="K94" s="211"/>
      <c r="M94" s="17"/>
      <c r="N94" s="17"/>
      <c r="P94" s="222"/>
      <c r="Q94" s="17"/>
      <c r="R94" s="17"/>
    </row>
    <row r="95" spans="10:18" x14ac:dyDescent="0.2">
      <c r="J95" s="17"/>
      <c r="K95" s="211"/>
      <c r="M95" s="17"/>
      <c r="N95" s="17"/>
      <c r="P95" s="222"/>
      <c r="Q95" s="17"/>
      <c r="R95" s="17"/>
    </row>
    <row r="96" spans="10:18" x14ac:dyDescent="0.2">
      <c r="J96" s="17"/>
      <c r="K96" s="211"/>
      <c r="M96" s="17"/>
      <c r="N96" s="17"/>
      <c r="P96" s="222"/>
      <c r="Q96" s="17"/>
      <c r="R96" s="17"/>
    </row>
    <row r="97" spans="10:18" x14ac:dyDescent="0.2">
      <c r="J97" s="17"/>
      <c r="K97" s="211"/>
      <c r="M97" s="17"/>
      <c r="N97" s="17"/>
      <c r="P97" s="222"/>
      <c r="Q97" s="17"/>
      <c r="R97" s="17"/>
    </row>
    <row r="98" spans="10:18" x14ac:dyDescent="0.2">
      <c r="J98" s="17"/>
      <c r="K98" s="211"/>
      <c r="M98" s="17"/>
      <c r="N98" s="17"/>
      <c r="P98" s="222"/>
      <c r="Q98" s="17"/>
      <c r="R98" s="17"/>
    </row>
    <row r="99" spans="10:18" x14ac:dyDescent="0.2">
      <c r="J99" s="17"/>
      <c r="K99" s="211"/>
      <c r="M99" s="17"/>
      <c r="N99" s="17"/>
      <c r="P99" s="222"/>
      <c r="Q99" s="17"/>
      <c r="R99" s="17"/>
    </row>
    <row r="100" spans="10:18" x14ac:dyDescent="0.2">
      <c r="J100" s="17"/>
      <c r="K100" s="211"/>
      <c r="M100" s="17"/>
      <c r="N100" s="17"/>
      <c r="P100" s="222"/>
      <c r="Q100" s="17"/>
      <c r="R100" s="17"/>
    </row>
    <row r="101" spans="10:18" x14ac:dyDescent="0.2">
      <c r="J101" s="17"/>
      <c r="K101" s="211"/>
      <c r="M101" s="17"/>
      <c r="N101" s="17"/>
      <c r="P101" s="222"/>
      <c r="Q101" s="17"/>
      <c r="R101" s="17"/>
    </row>
    <row r="102" spans="10:18" x14ac:dyDescent="0.2">
      <c r="J102" s="17"/>
      <c r="K102" s="211"/>
      <c r="M102" s="17"/>
      <c r="N102" s="17"/>
      <c r="P102" s="222"/>
      <c r="Q102" s="17"/>
      <c r="R102" s="17"/>
    </row>
    <row r="103" spans="10:18" x14ac:dyDescent="0.2">
      <c r="J103" s="17"/>
      <c r="K103" s="211"/>
      <c r="M103" s="17"/>
      <c r="N103" s="17"/>
      <c r="P103" s="222"/>
      <c r="Q103" s="17"/>
      <c r="R103" s="17"/>
    </row>
    <row r="104" spans="10:18" x14ac:dyDescent="0.2">
      <c r="J104" s="17"/>
      <c r="K104" s="211"/>
      <c r="M104" s="17"/>
      <c r="N104" s="17"/>
      <c r="P104" s="222"/>
      <c r="Q104" s="17"/>
      <c r="R104" s="17"/>
    </row>
    <row r="105" spans="10:18" x14ac:dyDescent="0.2">
      <c r="J105" s="17"/>
      <c r="K105" s="211"/>
      <c r="M105" s="17"/>
      <c r="N105" s="17"/>
      <c r="P105" s="222"/>
      <c r="Q105" s="17"/>
      <c r="R105" s="17"/>
    </row>
    <row r="106" spans="10:18" x14ac:dyDescent="0.2">
      <c r="J106" s="17"/>
      <c r="K106" s="211"/>
      <c r="M106" s="17"/>
      <c r="N106" s="17"/>
      <c r="P106" s="222"/>
      <c r="Q106" s="17"/>
      <c r="R106" s="17"/>
    </row>
    <row r="107" spans="10:18" x14ac:dyDescent="0.2">
      <c r="J107" s="17"/>
      <c r="K107" s="211"/>
      <c r="M107" s="17"/>
      <c r="N107" s="17"/>
      <c r="P107" s="222"/>
      <c r="Q107" s="17"/>
      <c r="R107" s="17"/>
    </row>
    <row r="108" spans="10:18" x14ac:dyDescent="0.2">
      <c r="J108" s="17"/>
      <c r="K108" s="211"/>
      <c r="M108" s="17"/>
      <c r="N108" s="17"/>
      <c r="P108" s="222"/>
      <c r="Q108" s="17"/>
      <c r="R108" s="17"/>
    </row>
    <row r="109" spans="10:18" x14ac:dyDescent="0.2">
      <c r="J109" s="17"/>
      <c r="K109" s="211"/>
      <c r="M109" s="17"/>
      <c r="N109" s="17"/>
      <c r="P109" s="222"/>
      <c r="Q109" s="17"/>
      <c r="R109" s="17"/>
    </row>
    <row r="110" spans="10:18" x14ac:dyDescent="0.2">
      <c r="J110" s="23"/>
      <c r="K110" s="211"/>
      <c r="L110" s="211"/>
      <c r="M110" s="211"/>
      <c r="N110" s="17"/>
      <c r="Q110" s="17"/>
      <c r="R110" s="17"/>
    </row>
    <row r="111" spans="10:18" x14ac:dyDescent="0.2">
      <c r="J111" s="23"/>
      <c r="K111" s="1"/>
      <c r="L111" s="1"/>
      <c r="M111" s="211"/>
      <c r="N111" s="211"/>
      <c r="O111" s="211"/>
      <c r="Q111" s="17"/>
      <c r="R111" s="17"/>
    </row>
    <row r="112" spans="10:18" x14ac:dyDescent="0.2">
      <c r="J112" s="23"/>
      <c r="K112" s="1"/>
      <c r="L112" s="1"/>
      <c r="M112" s="211"/>
      <c r="N112" s="211"/>
      <c r="O112" s="211"/>
      <c r="Q112" s="17"/>
      <c r="R112" s="17"/>
    </row>
    <row r="113" spans="10:18" x14ac:dyDescent="0.2">
      <c r="J113" s="23"/>
      <c r="K113" s="1"/>
      <c r="L113" s="1"/>
      <c r="M113" s="211"/>
      <c r="N113" s="211"/>
      <c r="O113" s="211"/>
      <c r="Q113" s="17"/>
      <c r="R113" s="17"/>
    </row>
    <row r="114" spans="10:18" x14ac:dyDescent="0.2">
      <c r="J114" s="23"/>
      <c r="K114" s="1"/>
      <c r="L114" s="1"/>
      <c r="M114" s="211"/>
      <c r="N114" s="211"/>
      <c r="O114" s="211"/>
      <c r="Q114" s="17"/>
      <c r="R114" s="17"/>
    </row>
    <row r="115" spans="10:18" x14ac:dyDescent="0.2">
      <c r="J115" s="23"/>
      <c r="K115" s="1"/>
      <c r="M115" s="17"/>
      <c r="O115" s="1"/>
      <c r="P115" s="211"/>
      <c r="Q115" s="211"/>
      <c r="R115" s="17"/>
    </row>
    <row r="116" spans="10:18" x14ac:dyDescent="0.2">
      <c r="J116" s="23"/>
    </row>
    <row r="117" spans="10:18" x14ac:dyDescent="0.2">
      <c r="J117" s="23"/>
    </row>
    <row r="118" spans="10:18" x14ac:dyDescent="0.2">
      <c r="J118" s="23"/>
    </row>
    <row r="119" spans="10:18" x14ac:dyDescent="0.2">
      <c r="J119" s="23"/>
    </row>
    <row r="120" spans="10:18" x14ac:dyDescent="0.2">
      <c r="J120" s="23"/>
    </row>
    <row r="121" spans="10:18" x14ac:dyDescent="0.2">
      <c r="J121" s="23"/>
    </row>
    <row r="122" spans="10:18" x14ac:dyDescent="0.2">
      <c r="J122" s="23"/>
    </row>
    <row r="123" spans="10:18" x14ac:dyDescent="0.2">
      <c r="J123" s="23"/>
    </row>
    <row r="124" spans="10:18" x14ac:dyDescent="0.2">
      <c r="J124" s="23"/>
    </row>
    <row r="125" spans="10:18" x14ac:dyDescent="0.2">
      <c r="J125" s="23"/>
    </row>
    <row r="126" spans="10:18" x14ac:dyDescent="0.2">
      <c r="J126" s="23"/>
    </row>
    <row r="127" spans="10:18" x14ac:dyDescent="0.2">
      <c r="J127" s="23"/>
    </row>
  </sheetData>
  <sortState xmlns:xlrd2="http://schemas.microsoft.com/office/spreadsheetml/2017/richdata2" ref="B3:K28">
    <sortCondition descending="1" ref="K3:K28"/>
  </sortState>
  <mergeCells count="1">
    <mergeCell ref="I2:J2"/>
  </mergeCells>
  <phoneticPr fontId="5" type="noConversion"/>
  <hyperlinks>
    <hyperlink ref="N1" r:id="rId1" xr:uid="{D77DCCE7-4716-4357-906A-B182CB5790D4}"/>
  </hyperlinks>
  <pageMargins left="0.78740157499999996" right="0.78740157499999996" top="0.984251969" bottom="0.984251969" header="0.4921259845" footer="0.4921259845"/>
  <pageSetup paperSize="9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178"/>
  <sheetViews>
    <sheetView zoomScaleNormal="100" workbookViewId="0">
      <selection activeCell="B1" sqref="B1"/>
    </sheetView>
  </sheetViews>
  <sheetFormatPr baseColWidth="10" defaultColWidth="11.5703125" defaultRowHeight="12.75" x14ac:dyDescent="0.2"/>
  <cols>
    <col min="1" max="1" width="5.5703125" style="1" customWidth="1"/>
    <col min="2" max="2" width="11.85546875" style="17" customWidth="1"/>
    <col min="3" max="3" width="30.28515625" style="17" customWidth="1"/>
    <col min="4" max="4" width="31.28515625" style="126" bestFit="1" customWidth="1"/>
    <col min="5" max="5" width="0.85546875" style="17" customWidth="1"/>
    <col min="6" max="6" width="9.140625" style="1" customWidth="1"/>
    <col min="7" max="7" width="7.28515625" style="25" bestFit="1" customWidth="1"/>
    <col min="8" max="8" width="6.5703125" style="17" customWidth="1"/>
    <col min="9" max="9" width="6.140625" style="22" customWidth="1"/>
    <col min="10" max="10" width="5.5703125" style="125" customWidth="1"/>
    <col min="11" max="11" width="5.7109375" style="23" customWidth="1"/>
    <col min="12" max="12" width="5.5703125" style="25" customWidth="1"/>
    <col min="13" max="13" width="5.7109375" style="23" customWidth="1"/>
    <col min="14" max="14" width="5.5703125" style="25" customWidth="1"/>
    <col min="15" max="15" width="5.7109375" style="23" customWidth="1"/>
    <col min="16" max="16" width="5.5703125" style="25" customWidth="1"/>
    <col min="17" max="17" width="10.28515625" style="23" bestFit="1" customWidth="1"/>
    <col min="18" max="18" width="7.42578125" style="17" customWidth="1"/>
    <col min="19" max="19" width="6" style="1" bestFit="1" customWidth="1"/>
    <col min="20" max="20" width="12.140625" style="1" customWidth="1"/>
    <col min="21" max="21" width="31.5703125" style="17" customWidth="1"/>
    <col min="22" max="22" width="34.7109375" style="17" customWidth="1"/>
    <col min="23" max="23" width="6.5703125" style="1" bestFit="1" customWidth="1"/>
    <col min="24" max="24" width="7.140625" style="1" bestFit="1" customWidth="1"/>
    <col min="25" max="25" width="5.7109375" style="211" bestFit="1" customWidth="1"/>
    <col min="26" max="26" width="5.42578125" style="211" bestFit="1" customWidth="1"/>
    <col min="27" max="27" width="5.7109375" style="211" bestFit="1" customWidth="1"/>
    <col min="28" max="28" width="5.42578125" style="211" bestFit="1" customWidth="1"/>
    <col min="29" max="16384" width="11.5703125" style="17"/>
  </cols>
  <sheetData>
    <row r="1" spans="1:28" ht="25.5" customHeight="1" x14ac:dyDescent="0.2">
      <c r="B1" s="86" t="s">
        <v>1520</v>
      </c>
      <c r="U1" s="223" t="s">
        <v>5</v>
      </c>
    </row>
    <row r="2" spans="1:28" ht="22.5" customHeight="1" x14ac:dyDescent="0.2">
      <c r="A2" s="18" t="s">
        <v>19</v>
      </c>
      <c r="B2" s="18" t="s">
        <v>20</v>
      </c>
      <c r="C2" s="18" t="s">
        <v>21</v>
      </c>
      <c r="D2" s="18" t="s">
        <v>30</v>
      </c>
      <c r="F2" s="18" t="s">
        <v>28</v>
      </c>
      <c r="G2" s="18" t="s">
        <v>27</v>
      </c>
      <c r="H2" s="18" t="s">
        <v>23</v>
      </c>
      <c r="I2" s="307" t="s">
        <v>31</v>
      </c>
      <c r="J2" s="308"/>
      <c r="K2" s="307" t="s">
        <v>32</v>
      </c>
      <c r="L2" s="308"/>
      <c r="M2" s="307" t="s">
        <v>33</v>
      </c>
      <c r="N2" s="308"/>
      <c r="O2" s="307" t="s">
        <v>14</v>
      </c>
      <c r="P2" s="308"/>
      <c r="Q2" s="18" t="s">
        <v>29</v>
      </c>
      <c r="S2" s="113" t="s">
        <v>70</v>
      </c>
      <c r="T2" s="113"/>
      <c r="U2" s="113" t="s">
        <v>71</v>
      </c>
      <c r="V2" s="113" t="s">
        <v>72</v>
      </c>
      <c r="W2" s="113" t="s">
        <v>101</v>
      </c>
      <c r="X2" s="113" t="s">
        <v>73</v>
      </c>
      <c r="Y2" s="113" t="s">
        <v>11</v>
      </c>
      <c r="Z2" s="113" t="s">
        <v>12</v>
      </c>
      <c r="AA2" s="113"/>
      <c r="AB2" s="113"/>
    </row>
    <row r="3" spans="1:28" x14ac:dyDescent="0.2">
      <c r="A3" s="18">
        <v>1</v>
      </c>
      <c r="B3" s="145" t="s">
        <v>328</v>
      </c>
      <c r="C3" s="212" t="s">
        <v>294</v>
      </c>
      <c r="D3" s="135" t="s">
        <v>1501</v>
      </c>
      <c r="F3" s="134" t="s">
        <v>254</v>
      </c>
      <c r="G3" s="213">
        <v>12</v>
      </c>
      <c r="H3" s="77" t="s">
        <v>1502</v>
      </c>
      <c r="I3" s="214" t="s">
        <v>254</v>
      </c>
      <c r="J3" s="178">
        <f t="shared" ref="J3:J34" si="0">IF(OR(I3="DSQ",I3="RAF",I3="DNC",I3="DPG"),0,IF(OR(I3="DNS",I3="DNF"),100*(($G3-$G3+1)/$G3)+50*(LOG($G3/$G3)),100*(($G3-I3+1)/$G3)+50*(LOG($G3/I3))))</f>
        <v>153.95906230238126</v>
      </c>
      <c r="K3" s="214" t="s">
        <v>254</v>
      </c>
      <c r="L3" s="178">
        <f t="shared" ref="L3:L34" si="1">IF(OR(K3="DSQ",K3="RAF",K3="DNC",K3="DPG"),0,IF(OR(K3="DNS",K3="DNF"),100*(($G3-$G3+1)/$G3)+50*(LOG($G3/$G3)),100*(($G3-K3+1)/$G3)+50*(LOG($G3/K3))))</f>
        <v>153.95906230238126</v>
      </c>
      <c r="M3" s="214" t="s">
        <v>254</v>
      </c>
      <c r="N3" s="178">
        <f t="shared" ref="N3:N34" si="2">IF(OR(M3="DSQ",M3="RAF",M3="DNC",M3="DPG"),0,IF(OR(M3="DNS",M3="DNF"),100*(($G3-$G3+1)/$G3)+50*(LOG($G3/$G3)),100*(($G3-M3+1)/$G3)+50*(LOG($G3/M3))))</f>
        <v>153.95906230238126</v>
      </c>
      <c r="O3" s="214" t="s">
        <v>254</v>
      </c>
      <c r="P3" s="178">
        <f t="shared" ref="P3:P34" si="3">IF(OR(O3="DSQ",O3="RAF",O3="DNC",O3="DPG"),0,IF(OR(O3="DNS",O3="DNF"),100*(($G3-$G3+1)/$G3)+50*(LOG($G3/$G3)),100*(($G3-O3+1)/$G3)+50*(LOG($G3/O3))))</f>
        <v>153.95906230238126</v>
      </c>
      <c r="Q3" s="179">
        <f t="shared" ref="Q3:Q34" si="4">J3+P3+L3+N3</f>
        <v>615.83624920952502</v>
      </c>
      <c r="S3" s="215" t="s">
        <v>254</v>
      </c>
      <c r="T3" s="215" t="s">
        <v>1394</v>
      </c>
      <c r="U3" s="216" t="s">
        <v>1395</v>
      </c>
      <c r="V3" s="216" t="s">
        <v>1396</v>
      </c>
      <c r="W3" s="217" t="s">
        <v>1397</v>
      </c>
      <c r="X3" s="215" t="s">
        <v>480</v>
      </c>
      <c r="Y3" s="211" t="s">
        <v>258</v>
      </c>
      <c r="Z3" s="211" t="s">
        <v>255</v>
      </c>
      <c r="AA3" s="211" t="s">
        <v>254</v>
      </c>
      <c r="AB3" s="211" t="s">
        <v>254</v>
      </c>
    </row>
    <row r="4" spans="1:28" x14ac:dyDescent="0.2">
      <c r="A4" s="18">
        <v>2</v>
      </c>
      <c r="B4" s="145" t="s">
        <v>133</v>
      </c>
      <c r="C4" s="212" t="s">
        <v>125</v>
      </c>
      <c r="D4" s="135" t="s">
        <v>173</v>
      </c>
      <c r="F4" s="134" t="s">
        <v>254</v>
      </c>
      <c r="G4" s="213">
        <v>11</v>
      </c>
      <c r="H4" s="77" t="s">
        <v>1483</v>
      </c>
      <c r="I4" s="214" t="s">
        <v>254</v>
      </c>
      <c r="J4" s="178">
        <f t="shared" si="0"/>
        <v>152.06963425791125</v>
      </c>
      <c r="K4" s="214" t="s">
        <v>254</v>
      </c>
      <c r="L4" s="178">
        <f t="shared" si="1"/>
        <v>152.06963425791125</v>
      </c>
      <c r="M4" s="214" t="s">
        <v>255</v>
      </c>
      <c r="N4" s="178">
        <f t="shared" si="2"/>
        <v>127.92722538380309</v>
      </c>
      <c r="O4" s="214" t="s">
        <v>254</v>
      </c>
      <c r="P4" s="178">
        <f t="shared" si="3"/>
        <v>152.06963425791125</v>
      </c>
      <c r="Q4" s="179">
        <f t="shared" si="4"/>
        <v>584.13612815753686</v>
      </c>
      <c r="S4" s="215" t="s">
        <v>255</v>
      </c>
      <c r="T4" s="215" t="s">
        <v>1398</v>
      </c>
      <c r="U4" s="216" t="s">
        <v>1399</v>
      </c>
      <c r="V4" s="216" t="s">
        <v>1400</v>
      </c>
      <c r="W4" s="217" t="s">
        <v>1397</v>
      </c>
      <c r="X4" s="215" t="s">
        <v>1401</v>
      </c>
      <c r="Y4" s="211" t="s">
        <v>255</v>
      </c>
      <c r="Z4" s="211" t="s">
        <v>254</v>
      </c>
      <c r="AA4" s="211">
        <v>1.7</v>
      </c>
      <c r="AB4" s="211" t="s">
        <v>255</v>
      </c>
    </row>
    <row r="5" spans="1:28" x14ac:dyDescent="0.2">
      <c r="A5" s="18">
        <v>3</v>
      </c>
      <c r="B5" s="145" t="s">
        <v>1424</v>
      </c>
      <c r="C5" s="212" t="s">
        <v>93</v>
      </c>
      <c r="D5" s="135" t="s">
        <v>1425</v>
      </c>
      <c r="F5" s="134" t="s">
        <v>254</v>
      </c>
      <c r="G5" s="213">
        <v>18</v>
      </c>
      <c r="H5" s="77" t="s">
        <v>56</v>
      </c>
      <c r="I5" s="214" t="s">
        <v>258</v>
      </c>
      <c r="J5" s="178">
        <f t="shared" si="0"/>
        <v>115.99395902210053</v>
      </c>
      <c r="K5" s="214" t="s">
        <v>255</v>
      </c>
      <c r="L5" s="178">
        <f t="shared" si="1"/>
        <v>142.15656991641069</v>
      </c>
      <c r="M5" s="214" t="s">
        <v>255</v>
      </c>
      <c r="N5" s="178">
        <f t="shared" si="2"/>
        <v>142.15656991641069</v>
      </c>
      <c r="O5" s="214" t="s">
        <v>254</v>
      </c>
      <c r="P5" s="178">
        <f t="shared" si="3"/>
        <v>162.76362525516529</v>
      </c>
      <c r="Q5" s="179">
        <f t="shared" si="4"/>
        <v>563.07072411008721</v>
      </c>
      <c r="S5" s="215" t="s">
        <v>257</v>
      </c>
      <c r="T5" s="215" t="s">
        <v>1402</v>
      </c>
      <c r="U5" s="216" t="s">
        <v>1403</v>
      </c>
      <c r="V5" s="216" t="s">
        <v>1404</v>
      </c>
      <c r="W5" s="217" t="s">
        <v>1397</v>
      </c>
      <c r="X5" s="215" t="s">
        <v>494</v>
      </c>
      <c r="Y5" s="211" t="s">
        <v>254</v>
      </c>
      <c r="Z5" s="211" t="s">
        <v>257</v>
      </c>
      <c r="AA5" s="211" t="s">
        <v>257</v>
      </c>
      <c r="AB5" s="211" t="s">
        <v>257</v>
      </c>
    </row>
    <row r="6" spans="1:28" x14ac:dyDescent="0.2">
      <c r="A6" s="18">
        <v>4</v>
      </c>
      <c r="B6" s="145" t="s">
        <v>119</v>
      </c>
      <c r="C6" s="212" t="s">
        <v>318</v>
      </c>
      <c r="D6" s="135" t="s">
        <v>138</v>
      </c>
      <c r="F6" s="134" t="s">
        <v>254</v>
      </c>
      <c r="G6" s="213">
        <v>13</v>
      </c>
      <c r="H6" s="77" t="s">
        <v>61</v>
      </c>
      <c r="I6" s="214" t="s">
        <v>255</v>
      </c>
      <c r="J6" s="178">
        <f t="shared" si="0"/>
        <v>132.95336013983507</v>
      </c>
      <c r="K6" s="214" t="s">
        <v>257</v>
      </c>
      <c r="L6" s="178">
        <f t="shared" si="1"/>
        <v>116.45648949474332</v>
      </c>
      <c r="M6" s="214" t="s">
        <v>254</v>
      </c>
      <c r="N6" s="178">
        <f t="shared" si="2"/>
        <v>155.69716761534184</v>
      </c>
      <c r="O6" s="214" t="s">
        <v>254</v>
      </c>
      <c r="P6" s="178">
        <f t="shared" si="3"/>
        <v>155.69716761534184</v>
      </c>
      <c r="Q6" s="179">
        <f t="shared" si="4"/>
        <v>560.80418486526207</v>
      </c>
      <c r="S6" s="215" t="s">
        <v>258</v>
      </c>
      <c r="T6" s="215" t="s">
        <v>112</v>
      </c>
      <c r="U6" s="216" t="s">
        <v>99</v>
      </c>
      <c r="V6" s="216" t="s">
        <v>1405</v>
      </c>
      <c r="W6" s="217" t="s">
        <v>1397</v>
      </c>
      <c r="X6" s="215" t="s">
        <v>513</v>
      </c>
      <c r="Y6" s="211" t="s">
        <v>257</v>
      </c>
      <c r="Z6" s="211" t="s">
        <v>258</v>
      </c>
      <c r="AA6" s="211" t="s">
        <v>258</v>
      </c>
      <c r="AB6" s="211" t="s">
        <v>258</v>
      </c>
    </row>
    <row r="7" spans="1:28" x14ac:dyDescent="0.2">
      <c r="A7" s="18">
        <v>5</v>
      </c>
      <c r="B7" s="145" t="s">
        <v>202</v>
      </c>
      <c r="C7" s="212" t="s">
        <v>156</v>
      </c>
      <c r="D7" s="135" t="s">
        <v>1406</v>
      </c>
      <c r="F7" s="134" t="s">
        <v>255</v>
      </c>
      <c r="G7" s="213">
        <v>13</v>
      </c>
      <c r="H7" s="77" t="s">
        <v>61</v>
      </c>
      <c r="I7" s="214" t="s">
        <v>254</v>
      </c>
      <c r="J7" s="178">
        <f t="shared" si="0"/>
        <v>155.69716761534184</v>
      </c>
      <c r="K7" s="214" t="s">
        <v>254</v>
      </c>
      <c r="L7" s="178">
        <f t="shared" si="1"/>
        <v>155.69716761534184</v>
      </c>
      <c r="M7" s="214" t="s">
        <v>255</v>
      </c>
      <c r="N7" s="178">
        <f t="shared" si="2"/>
        <v>132.95336013983507</v>
      </c>
      <c r="O7" s="214" t="s">
        <v>258</v>
      </c>
      <c r="P7" s="178">
        <f t="shared" si="3"/>
        <v>102.51724497202065</v>
      </c>
      <c r="Q7" s="179">
        <f t="shared" si="4"/>
        <v>546.86494034253951</v>
      </c>
      <c r="S7" s="218" t="s">
        <v>254</v>
      </c>
      <c r="T7" s="218" t="s">
        <v>119</v>
      </c>
      <c r="U7" s="219" t="s">
        <v>318</v>
      </c>
      <c r="V7" s="219" t="s">
        <v>138</v>
      </c>
      <c r="W7" s="220" t="s">
        <v>61</v>
      </c>
      <c r="X7" s="218" t="s">
        <v>480</v>
      </c>
      <c r="Y7" s="221" t="s">
        <v>255</v>
      </c>
      <c r="Z7" s="221" t="s">
        <v>257</v>
      </c>
      <c r="AA7" s="221" t="s">
        <v>254</v>
      </c>
      <c r="AB7" s="221" t="s">
        <v>254</v>
      </c>
    </row>
    <row r="8" spans="1:28" x14ac:dyDescent="0.2">
      <c r="A8" s="18">
        <v>6</v>
      </c>
      <c r="B8" s="145" t="s">
        <v>1460</v>
      </c>
      <c r="C8" s="212" t="s">
        <v>1461</v>
      </c>
      <c r="D8" s="135" t="s">
        <v>1462</v>
      </c>
      <c r="F8" s="134" t="s">
        <v>254</v>
      </c>
      <c r="G8" s="213">
        <v>6</v>
      </c>
      <c r="H8" s="77" t="s">
        <v>1463</v>
      </c>
      <c r="I8" s="214" t="s">
        <v>255</v>
      </c>
      <c r="J8" s="178">
        <f t="shared" si="0"/>
        <v>107.18939606931647</v>
      </c>
      <c r="K8" s="214" t="s">
        <v>254</v>
      </c>
      <c r="L8" s="178">
        <f t="shared" si="1"/>
        <v>138.90756251918219</v>
      </c>
      <c r="M8" s="214" t="s">
        <v>254</v>
      </c>
      <c r="N8" s="178">
        <f t="shared" si="2"/>
        <v>138.90756251918219</v>
      </c>
      <c r="O8" s="214" t="s">
        <v>254</v>
      </c>
      <c r="P8" s="178">
        <f t="shared" si="3"/>
        <v>138.90756251918219</v>
      </c>
      <c r="Q8" s="179">
        <f t="shared" si="4"/>
        <v>523.91208362686302</v>
      </c>
      <c r="S8" s="218" t="s">
        <v>255</v>
      </c>
      <c r="T8" s="218" t="s">
        <v>202</v>
      </c>
      <c r="U8" s="219" t="s">
        <v>156</v>
      </c>
      <c r="V8" s="219" t="s">
        <v>1406</v>
      </c>
      <c r="W8" s="220" t="s">
        <v>61</v>
      </c>
      <c r="X8" s="218" t="s">
        <v>480</v>
      </c>
      <c r="Y8" s="221" t="s">
        <v>254</v>
      </c>
      <c r="Z8" s="221" t="s">
        <v>254</v>
      </c>
      <c r="AA8" s="221" t="s">
        <v>255</v>
      </c>
      <c r="AB8" s="221" t="s">
        <v>258</v>
      </c>
    </row>
    <row r="9" spans="1:28" x14ac:dyDescent="0.2">
      <c r="A9" s="18">
        <v>7</v>
      </c>
      <c r="B9" s="145" t="s">
        <v>1484</v>
      </c>
      <c r="C9" s="212" t="s">
        <v>1485</v>
      </c>
      <c r="D9" s="135" t="s">
        <v>1486</v>
      </c>
      <c r="F9" s="134" t="s">
        <v>255</v>
      </c>
      <c r="G9" s="213">
        <v>11</v>
      </c>
      <c r="H9" s="77" t="s">
        <v>1483</v>
      </c>
      <c r="I9" s="214" t="s">
        <v>255</v>
      </c>
      <c r="J9" s="178">
        <f t="shared" si="0"/>
        <v>127.92722538380309</v>
      </c>
      <c r="K9" s="214" t="s">
        <v>257</v>
      </c>
      <c r="L9" s="178">
        <f t="shared" si="1"/>
        <v>110.03175334010996</v>
      </c>
      <c r="M9" s="214" t="s">
        <v>254</v>
      </c>
      <c r="N9" s="178">
        <f t="shared" si="2"/>
        <v>152.06963425791125</v>
      </c>
      <c r="O9" s="214" t="s">
        <v>255</v>
      </c>
      <c r="P9" s="178">
        <f t="shared" si="3"/>
        <v>127.92722538380309</v>
      </c>
      <c r="Q9" s="179">
        <f t="shared" si="4"/>
        <v>517.95583836562741</v>
      </c>
      <c r="S9" s="218" t="s">
        <v>257</v>
      </c>
      <c r="T9" s="218" t="s">
        <v>201</v>
      </c>
      <c r="U9" s="219" t="s">
        <v>122</v>
      </c>
      <c r="V9" s="219" t="s">
        <v>1407</v>
      </c>
      <c r="W9" s="220" t="s">
        <v>61</v>
      </c>
      <c r="X9" s="218" t="s">
        <v>486</v>
      </c>
      <c r="Y9" s="221" t="s">
        <v>259</v>
      </c>
      <c r="Z9" s="221" t="s">
        <v>258</v>
      </c>
      <c r="AA9" s="221" t="s">
        <v>257</v>
      </c>
      <c r="AB9" s="221" t="s">
        <v>255</v>
      </c>
    </row>
    <row r="10" spans="1:28" x14ac:dyDescent="0.2">
      <c r="A10" s="18">
        <v>8</v>
      </c>
      <c r="B10" s="145" t="s">
        <v>1426</v>
      </c>
      <c r="C10" s="212" t="s">
        <v>234</v>
      </c>
      <c r="D10" s="135" t="s">
        <v>1427</v>
      </c>
      <c r="F10" s="134" t="s">
        <v>255</v>
      </c>
      <c r="G10" s="213">
        <v>18</v>
      </c>
      <c r="H10" s="77" t="s">
        <v>56</v>
      </c>
      <c r="I10" s="214" t="s">
        <v>260</v>
      </c>
      <c r="J10" s="178">
        <f t="shared" si="0"/>
        <v>96.07828495820533</v>
      </c>
      <c r="K10" s="214" t="s">
        <v>254</v>
      </c>
      <c r="L10" s="178">
        <f t="shared" si="1"/>
        <v>162.76362525516529</v>
      </c>
      <c r="M10" s="214" t="s">
        <v>257</v>
      </c>
      <c r="N10" s="178">
        <f t="shared" si="2"/>
        <v>127.79645140807106</v>
      </c>
      <c r="O10" s="214" t="s">
        <v>259</v>
      </c>
      <c r="P10" s="178">
        <f t="shared" si="3"/>
        <v>105.59290281614216</v>
      </c>
      <c r="Q10" s="179">
        <f t="shared" si="4"/>
        <v>492.23126443758383</v>
      </c>
      <c r="S10" s="218" t="s">
        <v>258</v>
      </c>
      <c r="T10" s="218" t="s">
        <v>478</v>
      </c>
      <c r="U10" s="219" t="s">
        <v>374</v>
      </c>
      <c r="V10" s="219" t="s">
        <v>1408</v>
      </c>
      <c r="W10" s="220" t="s">
        <v>61</v>
      </c>
      <c r="X10" s="218" t="s">
        <v>486</v>
      </c>
      <c r="Y10" s="221" t="s">
        <v>257</v>
      </c>
      <c r="Z10" s="221" t="s">
        <v>255</v>
      </c>
      <c r="AA10" s="221" t="s">
        <v>258</v>
      </c>
      <c r="AB10" s="221" t="s">
        <v>261</v>
      </c>
    </row>
    <row r="11" spans="1:28" x14ac:dyDescent="0.2">
      <c r="A11" s="18">
        <v>9</v>
      </c>
      <c r="B11" s="145" t="s">
        <v>171</v>
      </c>
      <c r="C11" s="212" t="s">
        <v>547</v>
      </c>
      <c r="D11" s="135" t="s">
        <v>1428</v>
      </c>
      <c r="F11" s="134" t="s">
        <v>257</v>
      </c>
      <c r="G11" s="213">
        <v>18</v>
      </c>
      <c r="H11" s="77" t="s">
        <v>56</v>
      </c>
      <c r="I11" s="214" t="s">
        <v>259</v>
      </c>
      <c r="J11" s="178">
        <f t="shared" si="0"/>
        <v>105.59290281614216</v>
      </c>
      <c r="K11" s="214" t="s">
        <v>259</v>
      </c>
      <c r="L11" s="178">
        <f t="shared" si="1"/>
        <v>105.59290281614216</v>
      </c>
      <c r="M11" s="214" t="s">
        <v>254</v>
      </c>
      <c r="N11" s="178">
        <f t="shared" si="2"/>
        <v>162.76362525516529</v>
      </c>
      <c r="O11" s="214" t="s">
        <v>258</v>
      </c>
      <c r="P11" s="178">
        <f t="shared" si="3"/>
        <v>115.99395902210053</v>
      </c>
      <c r="Q11" s="179">
        <f t="shared" si="4"/>
        <v>489.94338990955009</v>
      </c>
      <c r="S11" s="218" t="s">
        <v>259</v>
      </c>
      <c r="T11" s="218" t="s">
        <v>531</v>
      </c>
      <c r="U11" s="219" t="s">
        <v>532</v>
      </c>
      <c r="V11" s="219" t="s">
        <v>1409</v>
      </c>
      <c r="W11" s="220" t="s">
        <v>61</v>
      </c>
      <c r="X11" s="218" t="s">
        <v>492</v>
      </c>
      <c r="Y11" s="221" t="s">
        <v>260</v>
      </c>
      <c r="Z11" s="221" t="s">
        <v>259</v>
      </c>
      <c r="AA11" s="221" t="s">
        <v>260</v>
      </c>
      <c r="AB11" s="221" t="s">
        <v>257</v>
      </c>
    </row>
    <row r="12" spans="1:28" x14ac:dyDescent="0.2">
      <c r="A12" s="18">
        <v>10</v>
      </c>
      <c r="B12" s="145" t="s">
        <v>198</v>
      </c>
      <c r="C12" s="212" t="s">
        <v>199</v>
      </c>
      <c r="D12" s="135" t="s">
        <v>1468</v>
      </c>
      <c r="F12" s="134" t="s">
        <v>254</v>
      </c>
      <c r="G12" s="213">
        <v>15</v>
      </c>
      <c r="H12" s="77" t="s">
        <v>55</v>
      </c>
      <c r="I12" s="214" t="s">
        <v>254</v>
      </c>
      <c r="J12" s="178">
        <f t="shared" si="0"/>
        <v>158.80456295278407</v>
      </c>
      <c r="K12" s="214" t="s">
        <v>254</v>
      </c>
      <c r="L12" s="178">
        <f t="shared" si="1"/>
        <v>158.80456295278407</v>
      </c>
      <c r="M12" s="214" t="s">
        <v>254</v>
      </c>
      <c r="N12" s="178">
        <f t="shared" si="2"/>
        <v>158.80456295278407</v>
      </c>
      <c r="O12" s="214" t="s">
        <v>25</v>
      </c>
      <c r="P12" s="178">
        <f t="shared" si="3"/>
        <v>0</v>
      </c>
      <c r="Q12" s="179">
        <f t="shared" si="4"/>
        <v>476.4136888583522</v>
      </c>
      <c r="S12" s="218" t="s">
        <v>260</v>
      </c>
      <c r="T12" s="218" t="s">
        <v>1410</v>
      </c>
      <c r="U12" s="219" t="s">
        <v>1411</v>
      </c>
      <c r="V12" s="219" t="s">
        <v>1412</v>
      </c>
      <c r="W12" s="220" t="s">
        <v>61</v>
      </c>
      <c r="X12" s="218" t="s">
        <v>535</v>
      </c>
      <c r="Y12" s="221" t="s">
        <v>258</v>
      </c>
      <c r="Z12" s="221" t="s">
        <v>303</v>
      </c>
      <c r="AA12" s="221" t="s">
        <v>303</v>
      </c>
      <c r="AB12" s="221" t="s">
        <v>259</v>
      </c>
    </row>
    <row r="13" spans="1:28" x14ac:dyDescent="0.2">
      <c r="A13" s="18">
        <v>11</v>
      </c>
      <c r="B13" s="145" t="s">
        <v>331</v>
      </c>
      <c r="C13" s="212" t="s">
        <v>87</v>
      </c>
      <c r="D13" s="135" t="s">
        <v>500</v>
      </c>
      <c r="F13" s="134" t="s">
        <v>255</v>
      </c>
      <c r="G13" s="213">
        <v>12</v>
      </c>
      <c r="H13" s="77" t="s">
        <v>1502</v>
      </c>
      <c r="I13" s="214" t="s">
        <v>257</v>
      </c>
      <c r="J13" s="178">
        <f t="shared" si="0"/>
        <v>113.43633289973147</v>
      </c>
      <c r="K13" s="214" t="s">
        <v>255</v>
      </c>
      <c r="L13" s="178">
        <f t="shared" si="1"/>
        <v>130.57422918584882</v>
      </c>
      <c r="M13" s="214" t="s">
        <v>255</v>
      </c>
      <c r="N13" s="178">
        <f t="shared" si="2"/>
        <v>130.57422918584882</v>
      </c>
      <c r="O13" s="214" t="s">
        <v>258</v>
      </c>
      <c r="P13" s="178">
        <f t="shared" si="3"/>
        <v>98.85606273598313</v>
      </c>
      <c r="Q13" s="179">
        <f t="shared" si="4"/>
        <v>473.44085400741221</v>
      </c>
      <c r="S13" s="218" t="s">
        <v>261</v>
      </c>
      <c r="T13" s="218" t="s">
        <v>524</v>
      </c>
      <c r="U13" s="219" t="s">
        <v>160</v>
      </c>
      <c r="V13" s="219" t="s">
        <v>147</v>
      </c>
      <c r="W13" s="220" t="s">
        <v>61</v>
      </c>
      <c r="X13" s="218" t="s">
        <v>493</v>
      </c>
      <c r="Y13" s="221" t="s">
        <v>261</v>
      </c>
      <c r="Z13" s="221" t="s">
        <v>260</v>
      </c>
      <c r="AA13" s="221" t="s">
        <v>261</v>
      </c>
      <c r="AB13" s="221" t="s">
        <v>260</v>
      </c>
    </row>
    <row r="14" spans="1:28" x14ac:dyDescent="0.2">
      <c r="A14" s="18">
        <v>12</v>
      </c>
      <c r="B14" s="145" t="s">
        <v>163</v>
      </c>
      <c r="C14" s="212" t="s">
        <v>98</v>
      </c>
      <c r="D14" s="135" t="s">
        <v>342</v>
      </c>
      <c r="F14" s="134" t="s">
        <v>255</v>
      </c>
      <c r="G14" s="213">
        <v>6</v>
      </c>
      <c r="H14" s="77" t="s">
        <v>1463</v>
      </c>
      <c r="I14" s="214" t="s">
        <v>254</v>
      </c>
      <c r="J14" s="178">
        <f t="shared" si="0"/>
        <v>138.90756251918219</v>
      </c>
      <c r="K14" s="214" t="s">
        <v>255</v>
      </c>
      <c r="L14" s="178">
        <f t="shared" si="1"/>
        <v>107.18939606931647</v>
      </c>
      <c r="M14" s="214" t="s">
        <v>255</v>
      </c>
      <c r="N14" s="178">
        <f t="shared" si="2"/>
        <v>107.18939606931647</v>
      </c>
      <c r="O14" s="214" t="s">
        <v>255</v>
      </c>
      <c r="P14" s="178">
        <f t="shared" si="3"/>
        <v>107.18939606931647</v>
      </c>
      <c r="Q14" s="179">
        <f t="shared" si="4"/>
        <v>460.47575072713164</v>
      </c>
      <c r="S14" s="218" t="s">
        <v>303</v>
      </c>
      <c r="T14" s="218" t="s">
        <v>252</v>
      </c>
      <c r="U14" s="219" t="s">
        <v>114</v>
      </c>
      <c r="V14" s="219" t="s">
        <v>1413</v>
      </c>
      <c r="W14" s="220" t="s">
        <v>61</v>
      </c>
      <c r="X14" s="218" t="s">
        <v>1414</v>
      </c>
      <c r="Y14" s="221" t="s">
        <v>253</v>
      </c>
      <c r="Z14" s="221" t="s">
        <v>261</v>
      </c>
      <c r="AA14" s="221" t="s">
        <v>259</v>
      </c>
      <c r="AB14" s="221" t="s">
        <v>329</v>
      </c>
    </row>
    <row r="15" spans="1:28" x14ac:dyDescent="0.2">
      <c r="A15" s="18">
        <v>13</v>
      </c>
      <c r="B15" s="145" t="s">
        <v>332</v>
      </c>
      <c r="C15" s="212" t="s">
        <v>333</v>
      </c>
      <c r="D15" s="135" t="s">
        <v>1504</v>
      </c>
      <c r="F15" s="134" t="s">
        <v>257</v>
      </c>
      <c r="G15" s="213">
        <v>12</v>
      </c>
      <c r="H15" s="77" t="s">
        <v>1502</v>
      </c>
      <c r="I15" s="214" t="s">
        <v>258</v>
      </c>
      <c r="J15" s="178">
        <f t="shared" si="0"/>
        <v>98.85606273598313</v>
      </c>
      <c r="K15" s="214" t="s">
        <v>257</v>
      </c>
      <c r="L15" s="178">
        <f t="shared" si="1"/>
        <v>113.43633289973147</v>
      </c>
      <c r="M15" s="214" t="s">
        <v>257</v>
      </c>
      <c r="N15" s="178">
        <f t="shared" si="2"/>
        <v>113.43633289973147</v>
      </c>
      <c r="O15" s="214" t="s">
        <v>255</v>
      </c>
      <c r="P15" s="178">
        <f t="shared" si="3"/>
        <v>130.57422918584882</v>
      </c>
      <c r="Q15" s="179">
        <f t="shared" si="4"/>
        <v>456.30295772129489</v>
      </c>
      <c r="S15" s="218" t="s">
        <v>305</v>
      </c>
      <c r="T15" s="218" t="s">
        <v>319</v>
      </c>
      <c r="U15" s="219" t="s">
        <v>103</v>
      </c>
      <c r="V15" s="219" t="s">
        <v>148</v>
      </c>
      <c r="W15" s="220" t="s">
        <v>61</v>
      </c>
      <c r="X15" s="218" t="s">
        <v>1415</v>
      </c>
      <c r="Y15" s="221" t="s">
        <v>303</v>
      </c>
      <c r="Z15" s="221" t="s">
        <v>253</v>
      </c>
      <c r="AA15" s="221" t="s">
        <v>329</v>
      </c>
      <c r="AB15" s="221" t="s">
        <v>305</v>
      </c>
    </row>
    <row r="16" spans="1:28" x14ac:dyDescent="0.2">
      <c r="A16" s="18">
        <v>14</v>
      </c>
      <c r="B16" s="145" t="s">
        <v>201</v>
      </c>
      <c r="C16" s="212" t="s">
        <v>122</v>
      </c>
      <c r="D16" s="135" t="s">
        <v>1407</v>
      </c>
      <c r="F16" s="134" t="s">
        <v>257</v>
      </c>
      <c r="G16" s="213">
        <v>13</v>
      </c>
      <c r="H16" s="77" t="s">
        <v>61</v>
      </c>
      <c r="I16" s="214" t="s">
        <v>259</v>
      </c>
      <c r="J16" s="178">
        <f t="shared" si="0"/>
        <v>89.979436629310129</v>
      </c>
      <c r="K16" s="214" t="s">
        <v>258</v>
      </c>
      <c r="L16" s="178">
        <f t="shared" si="1"/>
        <v>102.51724497202065</v>
      </c>
      <c r="M16" s="214" t="s">
        <v>257</v>
      </c>
      <c r="N16" s="178">
        <f t="shared" si="2"/>
        <v>116.45648949474332</v>
      </c>
      <c r="O16" s="214" t="s">
        <v>255</v>
      </c>
      <c r="P16" s="178">
        <f t="shared" si="3"/>
        <v>132.95336013983507</v>
      </c>
      <c r="Q16" s="179">
        <f t="shared" si="4"/>
        <v>441.90653123590914</v>
      </c>
      <c r="S16" s="218" t="s">
        <v>253</v>
      </c>
      <c r="T16" s="218" t="s">
        <v>387</v>
      </c>
      <c r="U16" s="219" t="s">
        <v>1416</v>
      </c>
      <c r="V16" s="219" t="s">
        <v>1417</v>
      </c>
      <c r="W16" s="220" t="s">
        <v>61</v>
      </c>
      <c r="X16" s="218" t="s">
        <v>1418</v>
      </c>
      <c r="Y16" s="221" t="s">
        <v>24</v>
      </c>
      <c r="Z16" s="221" t="s">
        <v>329</v>
      </c>
      <c r="AA16" s="221" t="s">
        <v>305</v>
      </c>
      <c r="AB16" s="221" t="s">
        <v>303</v>
      </c>
    </row>
    <row r="17" spans="1:28" x14ac:dyDescent="0.2">
      <c r="A17" s="18">
        <v>15</v>
      </c>
      <c r="B17" s="145" t="s">
        <v>302</v>
      </c>
      <c r="C17" s="212" t="s">
        <v>83</v>
      </c>
      <c r="D17" s="135" t="s">
        <v>175</v>
      </c>
      <c r="F17" s="134" t="s">
        <v>254</v>
      </c>
      <c r="G17" s="213">
        <v>7</v>
      </c>
      <c r="H17" s="77" t="s">
        <v>102</v>
      </c>
      <c r="I17" s="214" t="s">
        <v>255</v>
      </c>
      <c r="J17" s="178">
        <f t="shared" si="0"/>
        <v>112.91768793179949</v>
      </c>
      <c r="K17" s="214" t="s">
        <v>258</v>
      </c>
      <c r="L17" s="178">
        <f t="shared" si="1"/>
        <v>69.29475957717186</v>
      </c>
      <c r="M17" s="214" t="s">
        <v>255</v>
      </c>
      <c r="N17" s="178">
        <f t="shared" si="2"/>
        <v>112.91768793179949</v>
      </c>
      <c r="O17" s="214" t="s">
        <v>254</v>
      </c>
      <c r="P17" s="178">
        <f t="shared" si="3"/>
        <v>142.25490200071283</v>
      </c>
      <c r="Q17" s="179">
        <f t="shared" si="4"/>
        <v>437.38503744148369</v>
      </c>
      <c r="S17" s="218" t="s">
        <v>329</v>
      </c>
      <c r="T17" s="218" t="s">
        <v>1005</v>
      </c>
      <c r="U17" s="219" t="s">
        <v>1006</v>
      </c>
      <c r="V17" s="219" t="s">
        <v>1419</v>
      </c>
      <c r="W17" s="220" t="s">
        <v>61</v>
      </c>
      <c r="X17" s="218" t="s">
        <v>1418</v>
      </c>
      <c r="Y17" s="221" t="s">
        <v>305</v>
      </c>
      <c r="Z17" s="221" t="s">
        <v>305</v>
      </c>
      <c r="AA17" s="221" t="s">
        <v>253</v>
      </c>
      <c r="AB17" s="221" t="s">
        <v>253</v>
      </c>
    </row>
    <row r="18" spans="1:28" x14ac:dyDescent="0.2">
      <c r="A18" s="18">
        <v>16</v>
      </c>
      <c r="B18" s="145" t="s">
        <v>1219</v>
      </c>
      <c r="C18" s="212" t="s">
        <v>1220</v>
      </c>
      <c r="D18" s="135" t="s">
        <v>1429</v>
      </c>
      <c r="F18" s="134" t="s">
        <v>258</v>
      </c>
      <c r="G18" s="213">
        <v>18</v>
      </c>
      <c r="H18" s="77" t="s">
        <v>56</v>
      </c>
      <c r="I18" s="214" t="s">
        <v>257</v>
      </c>
      <c r="J18" s="178">
        <f t="shared" si="0"/>
        <v>127.79645140807106</v>
      </c>
      <c r="K18" s="214" t="s">
        <v>258</v>
      </c>
      <c r="L18" s="178">
        <f t="shared" si="1"/>
        <v>115.99395902210053</v>
      </c>
      <c r="M18" s="214" t="s">
        <v>259</v>
      </c>
      <c r="N18" s="178">
        <f t="shared" si="2"/>
        <v>105.59290281614216</v>
      </c>
      <c r="O18" s="214">
        <v>7</v>
      </c>
      <c r="P18" s="178">
        <f t="shared" si="3"/>
        <v>87.17538992111912</v>
      </c>
      <c r="Q18" s="179">
        <f t="shared" si="4"/>
        <v>436.55870316743284</v>
      </c>
      <c r="S18" s="218" t="s">
        <v>308</v>
      </c>
      <c r="T18" s="218" t="s">
        <v>899</v>
      </c>
      <c r="U18" s="219" t="s">
        <v>900</v>
      </c>
      <c r="V18" s="219" t="s">
        <v>1420</v>
      </c>
      <c r="W18" s="220" t="s">
        <v>61</v>
      </c>
      <c r="X18" s="218" t="s">
        <v>1421</v>
      </c>
      <c r="Y18" s="221" t="s">
        <v>329</v>
      </c>
      <c r="Z18" s="221" t="s">
        <v>308</v>
      </c>
      <c r="AA18" s="221" t="s">
        <v>308</v>
      </c>
      <c r="AB18" s="221" t="s">
        <v>328</v>
      </c>
    </row>
    <row r="19" spans="1:28" x14ac:dyDescent="0.2">
      <c r="A19" s="18">
        <v>17</v>
      </c>
      <c r="B19" s="145" t="s">
        <v>1456</v>
      </c>
      <c r="C19" s="212" t="s">
        <v>226</v>
      </c>
      <c r="D19" s="135" t="s">
        <v>1457</v>
      </c>
      <c r="F19" s="134" t="s">
        <v>257</v>
      </c>
      <c r="G19" s="213">
        <v>7</v>
      </c>
      <c r="H19" s="77" t="s">
        <v>102</v>
      </c>
      <c r="I19" s="214" t="s">
        <v>257</v>
      </c>
      <c r="J19" s="178">
        <f t="shared" si="0"/>
        <v>89.827410693301147</v>
      </c>
      <c r="K19" s="214" t="s">
        <v>257</v>
      </c>
      <c r="L19" s="178">
        <f t="shared" si="1"/>
        <v>89.827410693301147</v>
      </c>
      <c r="M19" s="214" t="s">
        <v>254</v>
      </c>
      <c r="N19" s="178">
        <f t="shared" si="2"/>
        <v>142.25490200071283</v>
      </c>
      <c r="O19" s="214" t="s">
        <v>255</v>
      </c>
      <c r="P19" s="178">
        <f t="shared" si="3"/>
        <v>112.91768793179949</v>
      </c>
      <c r="Q19" s="179">
        <f t="shared" si="4"/>
        <v>434.82741131911462</v>
      </c>
      <c r="S19" s="218" t="s">
        <v>328</v>
      </c>
      <c r="T19" s="218" t="s">
        <v>1422</v>
      </c>
      <c r="U19" s="219" t="s">
        <v>82</v>
      </c>
      <c r="V19" s="219" t="s">
        <v>634</v>
      </c>
      <c r="W19" s="220" t="s">
        <v>61</v>
      </c>
      <c r="X19" s="218" t="s">
        <v>1423</v>
      </c>
      <c r="Y19" s="221" t="s">
        <v>24</v>
      </c>
      <c r="Z19" s="221" t="s">
        <v>328</v>
      </c>
      <c r="AA19" s="221" t="s">
        <v>24</v>
      </c>
      <c r="AB19" s="221" t="s">
        <v>308</v>
      </c>
    </row>
    <row r="20" spans="1:28" x14ac:dyDescent="0.2">
      <c r="A20" s="18">
        <v>18</v>
      </c>
      <c r="B20" s="145" t="s">
        <v>287</v>
      </c>
      <c r="C20" s="212" t="s">
        <v>288</v>
      </c>
      <c r="D20" s="135" t="s">
        <v>137</v>
      </c>
      <c r="F20" s="134" t="s">
        <v>259</v>
      </c>
      <c r="G20" s="213">
        <v>18</v>
      </c>
      <c r="H20" s="77" t="s">
        <v>56</v>
      </c>
      <c r="I20" s="214" t="s">
        <v>254</v>
      </c>
      <c r="J20" s="178">
        <f t="shared" si="0"/>
        <v>162.76362525516529</v>
      </c>
      <c r="K20" s="214" t="s">
        <v>260</v>
      </c>
      <c r="L20" s="178">
        <f t="shared" si="1"/>
        <v>96.07828495820533</v>
      </c>
      <c r="M20" s="214" t="s">
        <v>303</v>
      </c>
      <c r="N20" s="178">
        <f t="shared" si="2"/>
        <v>78.720237016679235</v>
      </c>
      <c r="O20" s="214" t="s">
        <v>260</v>
      </c>
      <c r="P20" s="178">
        <f t="shared" si="3"/>
        <v>96.07828495820533</v>
      </c>
      <c r="Q20" s="179">
        <f t="shared" si="4"/>
        <v>433.6404321882552</v>
      </c>
      <c r="S20" s="215" t="s">
        <v>254</v>
      </c>
      <c r="T20" s="215" t="s">
        <v>1424</v>
      </c>
      <c r="U20" s="216" t="s">
        <v>93</v>
      </c>
      <c r="V20" s="216" t="s">
        <v>1425</v>
      </c>
      <c r="W20" s="217" t="s">
        <v>56</v>
      </c>
      <c r="X20" s="215" t="s">
        <v>488</v>
      </c>
      <c r="Y20" s="211" t="s">
        <v>258</v>
      </c>
      <c r="Z20" s="211" t="s">
        <v>255</v>
      </c>
      <c r="AA20" s="211" t="s">
        <v>255</v>
      </c>
      <c r="AB20" s="211" t="s">
        <v>254</v>
      </c>
    </row>
    <row r="21" spans="1:28" x14ac:dyDescent="0.2">
      <c r="A21" s="18">
        <v>19</v>
      </c>
      <c r="B21" s="145" t="s">
        <v>1469</v>
      </c>
      <c r="C21" s="212" t="s">
        <v>135</v>
      </c>
      <c r="D21" s="135" t="s">
        <v>1470</v>
      </c>
      <c r="F21" s="134" t="s">
        <v>255</v>
      </c>
      <c r="G21" s="213">
        <v>15</v>
      </c>
      <c r="H21" s="77" t="s">
        <v>55</v>
      </c>
      <c r="I21" s="214" t="s">
        <v>305</v>
      </c>
      <c r="J21" s="178">
        <f t="shared" si="0"/>
        <v>57.759104147484486</v>
      </c>
      <c r="K21" s="214" t="s">
        <v>255</v>
      </c>
      <c r="L21" s="178">
        <f t="shared" si="1"/>
        <v>137.08639650291832</v>
      </c>
      <c r="M21" s="214" t="s">
        <v>261</v>
      </c>
      <c r="N21" s="178">
        <f t="shared" si="2"/>
        <v>76.549660952071221</v>
      </c>
      <c r="O21" s="214" t="s">
        <v>254</v>
      </c>
      <c r="P21" s="178">
        <f t="shared" si="3"/>
        <v>158.80456295278407</v>
      </c>
      <c r="Q21" s="179">
        <f t="shared" si="4"/>
        <v>430.19972455525811</v>
      </c>
      <c r="S21" s="215" t="s">
        <v>255</v>
      </c>
      <c r="T21" s="215" t="s">
        <v>1426</v>
      </c>
      <c r="U21" s="216" t="s">
        <v>234</v>
      </c>
      <c r="V21" s="216" t="s">
        <v>1427</v>
      </c>
      <c r="W21" s="217" t="s">
        <v>56</v>
      </c>
      <c r="X21" s="215" t="s">
        <v>486</v>
      </c>
      <c r="Y21" s="211" t="s">
        <v>260</v>
      </c>
      <c r="Z21" s="211" t="s">
        <v>254</v>
      </c>
      <c r="AA21" s="211" t="s">
        <v>257</v>
      </c>
      <c r="AB21" s="211" t="s">
        <v>259</v>
      </c>
    </row>
    <row r="22" spans="1:28" x14ac:dyDescent="0.2">
      <c r="A22" s="18">
        <v>20</v>
      </c>
      <c r="B22" s="145" t="s">
        <v>253</v>
      </c>
      <c r="C22" s="212" t="s">
        <v>1242</v>
      </c>
      <c r="D22" s="135" t="s">
        <v>1430</v>
      </c>
      <c r="F22" s="134" t="s">
        <v>260</v>
      </c>
      <c r="G22" s="213">
        <v>18</v>
      </c>
      <c r="H22" s="77" t="s">
        <v>56</v>
      </c>
      <c r="I22" s="214" t="s">
        <v>255</v>
      </c>
      <c r="J22" s="178">
        <f t="shared" si="0"/>
        <v>142.15656991641069</v>
      </c>
      <c r="K22" s="214" t="s">
        <v>305</v>
      </c>
      <c r="L22" s="178">
        <f t="shared" si="1"/>
        <v>70.60705533875462</v>
      </c>
      <c r="M22" s="214" t="s">
        <v>305</v>
      </c>
      <c r="N22" s="178">
        <f t="shared" si="2"/>
        <v>70.60705533875462</v>
      </c>
      <c r="O22" s="214" t="s">
        <v>255</v>
      </c>
      <c r="P22" s="178">
        <f t="shared" si="3"/>
        <v>142.15656991641069</v>
      </c>
      <c r="Q22" s="179">
        <f t="shared" si="4"/>
        <v>425.52725051033059</v>
      </c>
      <c r="S22" s="215" t="s">
        <v>257</v>
      </c>
      <c r="T22" s="215" t="s">
        <v>171</v>
      </c>
      <c r="U22" s="216" t="s">
        <v>547</v>
      </c>
      <c r="V22" s="216" t="s">
        <v>1428</v>
      </c>
      <c r="W22" s="217" t="s">
        <v>56</v>
      </c>
      <c r="X22" s="215" t="s">
        <v>498</v>
      </c>
      <c r="Y22" s="211" t="s">
        <v>259</v>
      </c>
      <c r="Z22" s="211" t="s">
        <v>259</v>
      </c>
      <c r="AA22" s="211" t="s">
        <v>254</v>
      </c>
      <c r="AB22" s="211" t="s">
        <v>258</v>
      </c>
    </row>
    <row r="23" spans="1:28" x14ac:dyDescent="0.2">
      <c r="A23" s="18">
        <v>21</v>
      </c>
      <c r="B23" s="145" t="s">
        <v>165</v>
      </c>
      <c r="C23" s="212" t="s">
        <v>95</v>
      </c>
      <c r="D23" s="135" t="s">
        <v>1471</v>
      </c>
      <c r="F23" s="134" t="s">
        <v>257</v>
      </c>
      <c r="G23" s="213">
        <v>15</v>
      </c>
      <c r="H23" s="77" t="s">
        <v>55</v>
      </c>
      <c r="I23" s="214" t="s">
        <v>258</v>
      </c>
      <c r="J23" s="178">
        <f t="shared" si="0"/>
        <v>108.70156338638594</v>
      </c>
      <c r="K23" s="214" t="s">
        <v>303</v>
      </c>
      <c r="L23" s="178">
        <f t="shared" si="1"/>
        <v>66.983396936520222</v>
      </c>
      <c r="M23" s="214" t="s">
        <v>258</v>
      </c>
      <c r="N23" s="178">
        <f t="shared" si="2"/>
        <v>108.70156338638594</v>
      </c>
      <c r="O23" s="214" t="s">
        <v>255</v>
      </c>
      <c r="P23" s="178">
        <f t="shared" si="3"/>
        <v>137.08639650291832</v>
      </c>
      <c r="Q23" s="179">
        <f t="shared" si="4"/>
        <v>421.4729202122104</v>
      </c>
      <c r="S23" s="215" t="s">
        <v>258</v>
      </c>
      <c r="T23" s="215" t="s">
        <v>1219</v>
      </c>
      <c r="U23" s="216" t="s">
        <v>1220</v>
      </c>
      <c r="V23" s="216" t="s">
        <v>1429</v>
      </c>
      <c r="W23" s="217" t="s">
        <v>56</v>
      </c>
      <c r="X23" s="215" t="s">
        <v>487</v>
      </c>
      <c r="Y23" s="211" t="s">
        <v>257</v>
      </c>
      <c r="Z23" s="211" t="s">
        <v>258</v>
      </c>
      <c r="AA23" s="211" t="s">
        <v>259</v>
      </c>
      <c r="AB23" s="211">
        <v>7</v>
      </c>
    </row>
    <row r="24" spans="1:28" x14ac:dyDescent="0.2">
      <c r="A24" s="18">
        <v>22</v>
      </c>
      <c r="B24" s="145" t="s">
        <v>478</v>
      </c>
      <c r="C24" s="212" t="s">
        <v>374</v>
      </c>
      <c r="D24" s="135" t="s">
        <v>1408</v>
      </c>
      <c r="F24" s="134" t="s">
        <v>258</v>
      </c>
      <c r="G24" s="213">
        <v>13</v>
      </c>
      <c r="H24" s="77" t="s">
        <v>61</v>
      </c>
      <c r="I24" s="214" t="s">
        <v>257</v>
      </c>
      <c r="J24" s="178">
        <f t="shared" si="0"/>
        <v>116.45648949474332</v>
      </c>
      <c r="K24" s="214" t="s">
        <v>255</v>
      </c>
      <c r="L24" s="178">
        <f t="shared" si="1"/>
        <v>132.95336013983507</v>
      </c>
      <c r="M24" s="214" t="s">
        <v>258</v>
      </c>
      <c r="N24" s="178">
        <f t="shared" si="2"/>
        <v>102.51724497202065</v>
      </c>
      <c r="O24" s="214" t="s">
        <v>261</v>
      </c>
      <c r="P24" s="178">
        <f t="shared" si="3"/>
        <v>67.288419460782848</v>
      </c>
      <c r="Q24" s="179">
        <f t="shared" si="4"/>
        <v>419.21551406738189</v>
      </c>
      <c r="S24" s="215" t="s">
        <v>259</v>
      </c>
      <c r="T24" s="215" t="s">
        <v>287</v>
      </c>
      <c r="U24" s="216" t="s">
        <v>288</v>
      </c>
      <c r="V24" s="216" t="s">
        <v>137</v>
      </c>
      <c r="W24" s="217" t="s">
        <v>56</v>
      </c>
      <c r="X24" s="215" t="s">
        <v>527</v>
      </c>
      <c r="Y24" s="211" t="s">
        <v>254</v>
      </c>
      <c r="Z24" s="211" t="s">
        <v>260</v>
      </c>
      <c r="AA24" s="211" t="s">
        <v>303</v>
      </c>
      <c r="AB24" s="211" t="s">
        <v>260</v>
      </c>
    </row>
    <row r="25" spans="1:28" x14ac:dyDescent="0.2">
      <c r="A25" s="18">
        <v>23</v>
      </c>
      <c r="B25" s="145" t="s">
        <v>1472</v>
      </c>
      <c r="C25" s="212" t="s">
        <v>538</v>
      </c>
      <c r="D25" s="135" t="s">
        <v>539</v>
      </c>
      <c r="F25" s="134" t="s">
        <v>259</v>
      </c>
      <c r="G25" s="213">
        <v>15</v>
      </c>
      <c r="H25" s="77" t="s">
        <v>55</v>
      </c>
      <c r="I25" s="214" t="s">
        <v>257</v>
      </c>
      <c r="J25" s="178">
        <f t="shared" si="0"/>
        <v>121.61516688346762</v>
      </c>
      <c r="K25" s="214" t="s">
        <v>257</v>
      </c>
      <c r="L25" s="178">
        <f t="shared" si="1"/>
        <v>121.61516688346762</v>
      </c>
      <c r="M25" s="214" t="s">
        <v>259</v>
      </c>
      <c r="N25" s="178">
        <f t="shared" si="2"/>
        <v>97.189396069316444</v>
      </c>
      <c r="O25" s="214" t="s">
        <v>261</v>
      </c>
      <c r="P25" s="178">
        <f t="shared" si="3"/>
        <v>76.549660952071221</v>
      </c>
      <c r="Q25" s="179">
        <f t="shared" si="4"/>
        <v>416.96939078832293</v>
      </c>
      <c r="S25" s="215" t="s">
        <v>260</v>
      </c>
      <c r="T25" s="215" t="s">
        <v>253</v>
      </c>
      <c r="U25" s="216" t="s">
        <v>1242</v>
      </c>
      <c r="V25" s="216" t="s">
        <v>1430</v>
      </c>
      <c r="W25" s="217" t="s">
        <v>56</v>
      </c>
      <c r="X25" s="215" t="s">
        <v>527</v>
      </c>
      <c r="Y25" s="211" t="s">
        <v>255</v>
      </c>
      <c r="Z25" s="211" t="s">
        <v>305</v>
      </c>
      <c r="AA25" s="211" t="s">
        <v>305</v>
      </c>
      <c r="AB25" s="211" t="s">
        <v>255</v>
      </c>
    </row>
    <row r="26" spans="1:28" x14ac:dyDescent="0.2">
      <c r="A26" s="18">
        <v>24</v>
      </c>
      <c r="B26" s="145" t="s">
        <v>503</v>
      </c>
      <c r="C26" s="212" t="s">
        <v>1505</v>
      </c>
      <c r="D26" s="135" t="s">
        <v>1506</v>
      </c>
      <c r="F26" s="134" t="s">
        <v>258</v>
      </c>
      <c r="G26" s="213">
        <v>12</v>
      </c>
      <c r="H26" s="77" t="s">
        <v>1502</v>
      </c>
      <c r="I26" s="214" t="s">
        <v>255</v>
      </c>
      <c r="J26" s="178">
        <f t="shared" si="0"/>
        <v>130.57422918584882</v>
      </c>
      <c r="K26" s="214" t="s">
        <v>260</v>
      </c>
      <c r="L26" s="178">
        <f t="shared" si="1"/>
        <v>73.384833116532391</v>
      </c>
      <c r="M26" s="214" t="s">
        <v>258</v>
      </c>
      <c r="N26" s="178">
        <f t="shared" si="2"/>
        <v>98.85606273598313</v>
      </c>
      <c r="O26" s="214" t="s">
        <v>257</v>
      </c>
      <c r="P26" s="178">
        <f t="shared" si="3"/>
        <v>113.43633289973147</v>
      </c>
      <c r="Q26" s="179">
        <f t="shared" si="4"/>
        <v>416.25145793809583</v>
      </c>
      <c r="S26" s="215" t="s">
        <v>261</v>
      </c>
      <c r="T26" s="215" t="s">
        <v>1431</v>
      </c>
      <c r="U26" s="216" t="s">
        <v>157</v>
      </c>
      <c r="V26" s="216" t="s">
        <v>1432</v>
      </c>
      <c r="W26" s="217" t="s">
        <v>56</v>
      </c>
      <c r="X26" s="215" t="s">
        <v>492</v>
      </c>
      <c r="Y26" s="211" t="s">
        <v>261</v>
      </c>
      <c r="Z26" s="211" t="s">
        <v>257</v>
      </c>
      <c r="AA26" s="211" t="s">
        <v>258</v>
      </c>
      <c r="AB26" s="211">
        <v>11</v>
      </c>
    </row>
    <row r="27" spans="1:28" x14ac:dyDescent="0.2">
      <c r="A27" s="18">
        <v>25</v>
      </c>
      <c r="B27" s="145" t="s">
        <v>166</v>
      </c>
      <c r="C27" s="212" t="s">
        <v>115</v>
      </c>
      <c r="D27" s="135" t="s">
        <v>197</v>
      </c>
      <c r="F27" s="134" t="s">
        <v>260</v>
      </c>
      <c r="G27" s="213">
        <v>15</v>
      </c>
      <c r="H27" s="77" t="s">
        <v>55</v>
      </c>
      <c r="I27" s="214" t="s">
        <v>259</v>
      </c>
      <c r="J27" s="178">
        <f t="shared" si="0"/>
        <v>97.189396069316444</v>
      </c>
      <c r="K27" s="214" t="s">
        <v>261</v>
      </c>
      <c r="L27" s="178">
        <f t="shared" si="1"/>
        <v>76.549660952071221</v>
      </c>
      <c r="M27" s="214" t="s">
        <v>255</v>
      </c>
      <c r="N27" s="178">
        <f t="shared" si="2"/>
        <v>137.08639650291832</v>
      </c>
      <c r="O27" s="214" t="s">
        <v>259</v>
      </c>
      <c r="P27" s="178">
        <f t="shared" si="3"/>
        <v>97.189396069316444</v>
      </c>
      <c r="Q27" s="179">
        <f t="shared" si="4"/>
        <v>408.01484959362244</v>
      </c>
      <c r="S27" s="215" t="s">
        <v>303</v>
      </c>
      <c r="T27" s="215" t="s">
        <v>120</v>
      </c>
      <c r="U27" s="216" t="s">
        <v>123</v>
      </c>
      <c r="V27" s="216" t="s">
        <v>146</v>
      </c>
      <c r="W27" s="217" t="s">
        <v>56</v>
      </c>
      <c r="X27" s="215" t="s">
        <v>1433</v>
      </c>
      <c r="Y27" s="211" t="s">
        <v>303</v>
      </c>
      <c r="Z27" s="211" t="s">
        <v>329</v>
      </c>
      <c r="AA27" s="211" t="s">
        <v>260</v>
      </c>
      <c r="AB27" s="211" t="s">
        <v>253</v>
      </c>
    </row>
    <row r="28" spans="1:28" x14ac:dyDescent="0.2">
      <c r="A28" s="18">
        <v>26</v>
      </c>
      <c r="B28" s="145" t="s">
        <v>255</v>
      </c>
      <c r="C28" s="212" t="s">
        <v>301</v>
      </c>
      <c r="D28" s="135" t="s">
        <v>562</v>
      </c>
      <c r="F28" s="134" t="s">
        <v>258</v>
      </c>
      <c r="G28" s="213">
        <v>11</v>
      </c>
      <c r="H28" s="77" t="s">
        <v>1483</v>
      </c>
      <c r="I28" s="214" t="s">
        <v>258</v>
      </c>
      <c r="J28" s="178">
        <f t="shared" si="0"/>
        <v>94.693907418785869</v>
      </c>
      <c r="K28" s="214" t="s">
        <v>258</v>
      </c>
      <c r="L28" s="178">
        <f t="shared" si="1"/>
        <v>94.693907418785869</v>
      </c>
      <c r="M28" s="214" t="s">
        <v>257</v>
      </c>
      <c r="N28" s="178">
        <f t="shared" si="2"/>
        <v>110.03175334010996</v>
      </c>
      <c r="O28" s="214" t="s">
        <v>258</v>
      </c>
      <c r="P28" s="178">
        <f t="shared" si="3"/>
        <v>94.693907418785869</v>
      </c>
      <c r="Q28" s="179">
        <f t="shared" si="4"/>
        <v>394.11347559646754</v>
      </c>
      <c r="S28" s="215" t="s">
        <v>305</v>
      </c>
      <c r="T28" s="215" t="s">
        <v>341</v>
      </c>
      <c r="U28" s="216" t="s">
        <v>140</v>
      </c>
      <c r="V28" s="216" t="s">
        <v>1434</v>
      </c>
      <c r="W28" s="217" t="s">
        <v>56</v>
      </c>
      <c r="X28" s="215" t="s">
        <v>512</v>
      </c>
      <c r="Y28" s="211" t="s">
        <v>253</v>
      </c>
      <c r="Z28" s="211" t="s">
        <v>303</v>
      </c>
      <c r="AA28" s="211" t="s">
        <v>261</v>
      </c>
      <c r="AB28" s="211" t="s">
        <v>24</v>
      </c>
    </row>
    <row r="29" spans="1:28" x14ac:dyDescent="0.2">
      <c r="A29" s="18">
        <v>27</v>
      </c>
      <c r="B29" s="145" t="s">
        <v>195</v>
      </c>
      <c r="C29" s="212" t="s">
        <v>196</v>
      </c>
      <c r="D29" s="135" t="s">
        <v>167</v>
      </c>
      <c r="F29" s="134" t="s">
        <v>261</v>
      </c>
      <c r="G29" s="213">
        <v>15</v>
      </c>
      <c r="H29" s="77" t="s">
        <v>55</v>
      </c>
      <c r="I29" s="214" t="s">
        <v>260</v>
      </c>
      <c r="J29" s="178">
        <f t="shared" si="0"/>
        <v>86.563667100268532</v>
      </c>
      <c r="K29" s="214" t="s">
        <v>259</v>
      </c>
      <c r="L29" s="178">
        <f t="shared" si="1"/>
        <v>97.189396069316444</v>
      </c>
      <c r="M29" s="214" t="s">
        <v>257</v>
      </c>
      <c r="N29" s="178">
        <f t="shared" si="2"/>
        <v>121.61516688346762</v>
      </c>
      <c r="O29" s="214" t="s">
        <v>260</v>
      </c>
      <c r="P29" s="178">
        <f t="shared" si="3"/>
        <v>86.563667100268532</v>
      </c>
      <c r="Q29" s="179">
        <f t="shared" si="4"/>
        <v>391.93189715332113</v>
      </c>
      <c r="S29" s="215" t="s">
        <v>253</v>
      </c>
      <c r="T29" s="215" t="s">
        <v>559</v>
      </c>
      <c r="U29" s="216" t="s">
        <v>177</v>
      </c>
      <c r="V29" s="216" t="s">
        <v>349</v>
      </c>
      <c r="W29" s="217" t="s">
        <v>56</v>
      </c>
      <c r="X29" s="215" t="s">
        <v>512</v>
      </c>
      <c r="Y29" s="211" t="s">
        <v>305</v>
      </c>
      <c r="Z29" s="211" t="s">
        <v>261</v>
      </c>
      <c r="AA29" s="211" t="s">
        <v>24</v>
      </c>
      <c r="AB29" s="211" t="s">
        <v>305</v>
      </c>
    </row>
    <row r="30" spans="1:28" x14ac:dyDescent="0.2">
      <c r="A30" s="18">
        <v>28</v>
      </c>
      <c r="B30" s="145" t="s">
        <v>1431</v>
      </c>
      <c r="C30" s="212" t="s">
        <v>157</v>
      </c>
      <c r="D30" s="135" t="s">
        <v>1432</v>
      </c>
      <c r="F30" s="134" t="s">
        <v>261</v>
      </c>
      <c r="G30" s="213">
        <v>18</v>
      </c>
      <c r="H30" s="77" t="s">
        <v>56</v>
      </c>
      <c r="I30" s="214" t="s">
        <v>261</v>
      </c>
      <c r="J30" s="178">
        <f t="shared" si="0"/>
        <v>87.17538992111912</v>
      </c>
      <c r="K30" s="214" t="s">
        <v>257</v>
      </c>
      <c r="L30" s="178">
        <f t="shared" si="1"/>
        <v>127.79645140807106</v>
      </c>
      <c r="M30" s="214" t="s">
        <v>258</v>
      </c>
      <c r="N30" s="178">
        <f t="shared" si="2"/>
        <v>115.99395902210053</v>
      </c>
      <c r="O30" s="214">
        <v>11</v>
      </c>
      <c r="P30" s="178">
        <f t="shared" si="3"/>
        <v>55.138435441698498</v>
      </c>
      <c r="Q30" s="179">
        <f t="shared" si="4"/>
        <v>386.10423579298919</v>
      </c>
      <c r="S30" s="215" t="s">
        <v>329</v>
      </c>
      <c r="T30" s="215" t="s">
        <v>1435</v>
      </c>
      <c r="U30" s="216" t="s">
        <v>1436</v>
      </c>
      <c r="V30" s="216" t="s">
        <v>1437</v>
      </c>
      <c r="W30" s="217" t="s">
        <v>56</v>
      </c>
      <c r="X30" s="215" t="s">
        <v>1438</v>
      </c>
      <c r="Y30" s="211" t="s">
        <v>329</v>
      </c>
      <c r="Z30" s="211" t="s">
        <v>253</v>
      </c>
      <c r="AA30" s="211" t="s">
        <v>253</v>
      </c>
      <c r="AB30" s="211">
        <v>17</v>
      </c>
    </row>
    <row r="31" spans="1:28" x14ac:dyDescent="0.2">
      <c r="A31" s="18">
        <v>29</v>
      </c>
      <c r="B31" s="145" t="s">
        <v>1120</v>
      </c>
      <c r="C31" s="212" t="s">
        <v>325</v>
      </c>
      <c r="D31" s="135" t="s">
        <v>1473</v>
      </c>
      <c r="F31" s="134" t="s">
        <v>303</v>
      </c>
      <c r="G31" s="213">
        <v>15</v>
      </c>
      <c r="H31" s="77" t="s">
        <v>55</v>
      </c>
      <c r="I31" s="214" t="s">
        <v>261</v>
      </c>
      <c r="J31" s="178">
        <f t="shared" si="0"/>
        <v>76.549660952071221</v>
      </c>
      <c r="K31" s="214" t="s">
        <v>258</v>
      </c>
      <c r="L31" s="178">
        <f t="shared" si="1"/>
        <v>108.70156338638594</v>
      </c>
      <c r="M31" s="214" t="s">
        <v>260</v>
      </c>
      <c r="N31" s="178">
        <f t="shared" si="2"/>
        <v>86.563667100268532</v>
      </c>
      <c r="O31" s="214" t="s">
        <v>258</v>
      </c>
      <c r="P31" s="178">
        <f t="shared" si="3"/>
        <v>108.70156338638594</v>
      </c>
      <c r="Q31" s="179">
        <f t="shared" si="4"/>
        <v>380.51645482511162</v>
      </c>
      <c r="S31" s="215" t="s">
        <v>308</v>
      </c>
      <c r="T31" s="215" t="s">
        <v>244</v>
      </c>
      <c r="U31" s="216" t="s">
        <v>649</v>
      </c>
      <c r="V31" s="216" t="s">
        <v>650</v>
      </c>
      <c r="W31" s="217" t="s">
        <v>56</v>
      </c>
      <c r="X31" s="215" t="s">
        <v>1439</v>
      </c>
      <c r="Y31" s="211" t="s">
        <v>308</v>
      </c>
      <c r="Z31" s="211" t="s">
        <v>309</v>
      </c>
      <c r="AA31" s="211" t="s">
        <v>308</v>
      </c>
      <c r="AB31" s="211" t="s">
        <v>303</v>
      </c>
    </row>
    <row r="32" spans="1:28" x14ac:dyDescent="0.2">
      <c r="A32" s="18">
        <v>30</v>
      </c>
      <c r="B32" s="145" t="s">
        <v>78</v>
      </c>
      <c r="C32" s="212" t="s">
        <v>232</v>
      </c>
      <c r="D32" s="135" t="s">
        <v>1455</v>
      </c>
      <c r="F32" s="134" t="s">
        <v>255</v>
      </c>
      <c r="G32" s="213">
        <v>7</v>
      </c>
      <c r="H32" s="77" t="s">
        <v>102</v>
      </c>
      <c r="I32" s="214" t="s">
        <v>254</v>
      </c>
      <c r="J32" s="178">
        <f t="shared" si="0"/>
        <v>142.25490200071283</v>
      </c>
      <c r="K32" s="214" t="s">
        <v>254</v>
      </c>
      <c r="L32" s="178">
        <f t="shared" si="1"/>
        <v>142.25490200071283</v>
      </c>
      <c r="M32" s="214" t="s">
        <v>258</v>
      </c>
      <c r="N32" s="178">
        <f t="shared" si="2"/>
        <v>69.29475957717186</v>
      </c>
      <c r="O32" s="214" t="s">
        <v>24</v>
      </c>
      <c r="P32" s="178">
        <f t="shared" si="3"/>
        <v>14.285714285714285</v>
      </c>
      <c r="Q32" s="179">
        <f t="shared" si="4"/>
        <v>368.09027786431182</v>
      </c>
      <c r="S32" s="215" t="s">
        <v>328</v>
      </c>
      <c r="T32" s="215" t="s">
        <v>291</v>
      </c>
      <c r="U32" s="216" t="s">
        <v>1440</v>
      </c>
      <c r="V32" s="216" t="s">
        <v>1441</v>
      </c>
      <c r="W32" s="217" t="s">
        <v>56</v>
      </c>
      <c r="X32" s="215" t="s">
        <v>1421</v>
      </c>
      <c r="Y32" s="211" t="s">
        <v>328</v>
      </c>
      <c r="Z32" s="211" t="s">
        <v>328</v>
      </c>
      <c r="AA32" s="211" t="s">
        <v>329</v>
      </c>
      <c r="AB32" s="211" t="s">
        <v>329</v>
      </c>
    </row>
    <row r="33" spans="1:28" x14ac:dyDescent="0.2">
      <c r="A33" s="18">
        <v>31</v>
      </c>
      <c r="B33" s="145" t="s">
        <v>531</v>
      </c>
      <c r="C33" s="212" t="s">
        <v>532</v>
      </c>
      <c r="D33" s="135" t="s">
        <v>1409</v>
      </c>
      <c r="F33" s="134" t="s">
        <v>259</v>
      </c>
      <c r="G33" s="213">
        <v>13</v>
      </c>
      <c r="H33" s="77" t="s">
        <v>61</v>
      </c>
      <c r="I33" s="214" t="s">
        <v>260</v>
      </c>
      <c r="J33" s="178">
        <f t="shared" si="0"/>
        <v>78.328066634621194</v>
      </c>
      <c r="K33" s="214" t="s">
        <v>259</v>
      </c>
      <c r="L33" s="178">
        <f t="shared" si="1"/>
        <v>89.979436629310129</v>
      </c>
      <c r="M33" s="214" t="s">
        <v>260</v>
      </c>
      <c r="N33" s="178">
        <f t="shared" si="2"/>
        <v>78.328066634621194</v>
      </c>
      <c r="O33" s="214" t="s">
        <v>257</v>
      </c>
      <c r="P33" s="178">
        <f t="shared" si="3"/>
        <v>116.45648949474332</v>
      </c>
      <c r="Q33" s="179">
        <f t="shared" si="4"/>
        <v>363.09205939329581</v>
      </c>
      <c r="S33" s="215" t="s">
        <v>309</v>
      </c>
      <c r="T33" s="215" t="s">
        <v>1442</v>
      </c>
      <c r="U33" s="216" t="s">
        <v>1305</v>
      </c>
      <c r="V33" s="216" t="s">
        <v>1443</v>
      </c>
      <c r="W33" s="217" t="s">
        <v>56</v>
      </c>
      <c r="X33" s="215" t="s">
        <v>1444</v>
      </c>
      <c r="Y33" s="211" t="s">
        <v>307</v>
      </c>
      <c r="Z33" s="211" t="s">
        <v>308</v>
      </c>
      <c r="AA33" s="211" t="s">
        <v>24</v>
      </c>
      <c r="AB33" s="211" t="s">
        <v>308</v>
      </c>
    </row>
    <row r="34" spans="1:28" x14ac:dyDescent="0.2">
      <c r="A34" s="18">
        <v>32</v>
      </c>
      <c r="B34" s="145" t="s">
        <v>1487</v>
      </c>
      <c r="C34" s="212" t="s">
        <v>801</v>
      </c>
      <c r="D34" s="135" t="s">
        <v>1488</v>
      </c>
      <c r="F34" s="134" t="s">
        <v>257</v>
      </c>
      <c r="G34" s="213">
        <v>11</v>
      </c>
      <c r="H34" s="77" t="s">
        <v>1483</v>
      </c>
      <c r="I34" s="214" t="s">
        <v>257</v>
      </c>
      <c r="J34" s="178">
        <f t="shared" si="0"/>
        <v>110.03175334010996</v>
      </c>
      <c r="K34" s="214" t="s">
        <v>255</v>
      </c>
      <c r="L34" s="178">
        <f t="shared" si="1"/>
        <v>127.92722538380309</v>
      </c>
      <c r="M34" s="214" t="s">
        <v>24</v>
      </c>
      <c r="N34" s="178">
        <f t="shared" si="2"/>
        <v>9.0909090909090917</v>
      </c>
      <c r="O34" s="214" t="s">
        <v>257</v>
      </c>
      <c r="P34" s="178">
        <f t="shared" si="3"/>
        <v>110.03175334010996</v>
      </c>
      <c r="Q34" s="179">
        <f t="shared" si="4"/>
        <v>357.08164115493207</v>
      </c>
      <c r="S34" s="215" t="s">
        <v>306</v>
      </c>
      <c r="T34" s="215" t="s">
        <v>1445</v>
      </c>
      <c r="U34" s="216" t="s">
        <v>169</v>
      </c>
      <c r="V34" s="216" t="s">
        <v>1446</v>
      </c>
      <c r="W34" s="217" t="s">
        <v>56</v>
      </c>
      <c r="X34" s="215" t="s">
        <v>1444</v>
      </c>
      <c r="Y34" s="211" t="s">
        <v>309</v>
      </c>
      <c r="Z34" s="211" t="s">
        <v>306</v>
      </c>
      <c r="AA34" s="211" t="s">
        <v>328</v>
      </c>
      <c r="AB34" s="211" t="s">
        <v>309</v>
      </c>
    </row>
    <row r="35" spans="1:28" x14ac:dyDescent="0.2">
      <c r="A35" s="18">
        <v>33</v>
      </c>
      <c r="B35" s="145" t="s">
        <v>164</v>
      </c>
      <c r="C35" s="212" t="s">
        <v>76</v>
      </c>
      <c r="D35" s="135" t="s">
        <v>283</v>
      </c>
      <c r="F35" s="134" t="s">
        <v>258</v>
      </c>
      <c r="G35" s="213">
        <v>15</v>
      </c>
      <c r="H35" s="77" t="s">
        <v>55</v>
      </c>
      <c r="I35" s="214" t="s">
        <v>255</v>
      </c>
      <c r="J35" s="178">
        <f t="shared" ref="J35:J66" si="5">IF(OR(I35="DSQ",I35="RAF",I35="DNC",I35="DPG"),0,IF(OR(I35="DNS",I35="DNF"),100*(($G35-$G35+1)/$G35)+50*(LOG($G35/$G35)),100*(($G35-I35+1)/$G35)+50*(LOG($G35/I35))))</f>
        <v>137.08639650291832</v>
      </c>
      <c r="K35" s="214" t="s">
        <v>260</v>
      </c>
      <c r="L35" s="178">
        <f t="shared" ref="L35:L66" si="6">IF(OR(K35="DSQ",K35="RAF",K35="DNC",K35="DPG"),0,IF(OR(K35="DNS",K35="DNF"),100*(($G35-$G35+1)/$G35)+50*(LOG($G35/$G35)),100*(($G35-K35+1)/$G35)+50*(LOG($G35/K35))))</f>
        <v>86.563667100268532</v>
      </c>
      <c r="M35" s="214" t="s">
        <v>24</v>
      </c>
      <c r="N35" s="178">
        <f t="shared" ref="N35:N66" si="7">IF(OR(M35="DSQ",M35="RAF",M35="DNC",M35="DPG"),0,IF(OR(M35="DNS",M35="DNF"),100*(($G35-$G35+1)/$G35)+50*(LOG($G35/$G35)),100*(($G35-M35+1)/$G35)+50*(LOG($G35/M35))))</f>
        <v>6.666666666666667</v>
      </c>
      <c r="O35" s="214" t="s">
        <v>257</v>
      </c>
      <c r="P35" s="178">
        <f t="shared" ref="P35:P66" si="8">IF(OR(O35="DSQ",O35="RAF",O35="DNC",O35="DPG"),0,IF(OR(O35="DNS",O35="DNF"),100*(($G35-$G35+1)/$G35)+50*(LOG($G35/$G35)),100*(($G35-O35+1)/$G35)+50*(LOG($G35/O35))))</f>
        <v>121.61516688346762</v>
      </c>
      <c r="Q35" s="179">
        <f t="shared" ref="Q35:Q66" si="9">J35+P35+L35+N35</f>
        <v>351.93189715332113</v>
      </c>
      <c r="S35" s="215" t="s">
        <v>250</v>
      </c>
      <c r="T35" s="215" t="s">
        <v>1447</v>
      </c>
      <c r="U35" s="216" t="s">
        <v>210</v>
      </c>
      <c r="V35" s="216" t="s">
        <v>238</v>
      </c>
      <c r="W35" s="217" t="s">
        <v>56</v>
      </c>
      <c r="X35" s="215" t="s">
        <v>1448</v>
      </c>
      <c r="Y35" s="211" t="s">
        <v>306</v>
      </c>
      <c r="Z35" s="211" t="s">
        <v>250</v>
      </c>
      <c r="AA35" s="211" t="s">
        <v>309</v>
      </c>
      <c r="AB35" s="211" t="s">
        <v>250</v>
      </c>
    </row>
    <row r="36" spans="1:28" x14ac:dyDescent="0.2">
      <c r="A36" s="18">
        <v>34</v>
      </c>
      <c r="B36" s="145" t="s">
        <v>357</v>
      </c>
      <c r="C36" s="212" t="s">
        <v>107</v>
      </c>
      <c r="D36" s="135" t="s">
        <v>358</v>
      </c>
      <c r="F36" s="134" t="s">
        <v>258</v>
      </c>
      <c r="G36" s="213">
        <v>7</v>
      </c>
      <c r="H36" s="77" t="s">
        <v>102</v>
      </c>
      <c r="I36" s="214" t="s">
        <v>259</v>
      </c>
      <c r="J36" s="178">
        <f t="shared" si="5"/>
        <v>50.163544641054756</v>
      </c>
      <c r="K36" s="214" t="s">
        <v>255</v>
      </c>
      <c r="L36" s="178">
        <f t="shared" si="6"/>
        <v>112.91768793179949</v>
      </c>
      <c r="M36" s="214" t="s">
        <v>257</v>
      </c>
      <c r="N36" s="178">
        <f t="shared" si="7"/>
        <v>89.827410693301147</v>
      </c>
      <c r="O36" s="214" t="s">
        <v>257</v>
      </c>
      <c r="P36" s="178">
        <f t="shared" si="8"/>
        <v>89.827410693301147</v>
      </c>
      <c r="Q36" s="179">
        <f t="shared" si="9"/>
        <v>342.73605395945651</v>
      </c>
      <c r="S36" s="215" t="s">
        <v>307</v>
      </c>
      <c r="T36" s="215" t="s">
        <v>1449</v>
      </c>
      <c r="U36" s="216" t="s">
        <v>352</v>
      </c>
      <c r="V36" s="216" t="s">
        <v>1450</v>
      </c>
      <c r="W36" s="217" t="s">
        <v>56</v>
      </c>
      <c r="X36" s="215" t="s">
        <v>1451</v>
      </c>
      <c r="Y36" s="211" t="s">
        <v>250</v>
      </c>
      <c r="Z36" s="211" t="s">
        <v>307</v>
      </c>
      <c r="AA36" s="211" t="s">
        <v>24</v>
      </c>
      <c r="AB36" s="211" t="s">
        <v>306</v>
      </c>
    </row>
    <row r="37" spans="1:28" x14ac:dyDescent="0.2">
      <c r="A37" s="18">
        <v>35</v>
      </c>
      <c r="B37" s="145" t="s">
        <v>334</v>
      </c>
      <c r="C37" s="212" t="s">
        <v>127</v>
      </c>
      <c r="D37" s="135" t="s">
        <v>1507</v>
      </c>
      <c r="F37" s="134" t="s">
        <v>259</v>
      </c>
      <c r="G37" s="213">
        <v>12</v>
      </c>
      <c r="H37" s="77" t="s">
        <v>1502</v>
      </c>
      <c r="I37" s="214" t="s">
        <v>259</v>
      </c>
      <c r="J37" s="178">
        <f t="shared" si="5"/>
        <v>85.677228752246961</v>
      </c>
      <c r="K37" s="214" t="s">
        <v>259</v>
      </c>
      <c r="L37" s="178">
        <f t="shared" si="6"/>
        <v>85.677228752246961</v>
      </c>
      <c r="M37" s="214" t="s">
        <v>259</v>
      </c>
      <c r="N37" s="178">
        <f t="shared" si="7"/>
        <v>85.677228752246961</v>
      </c>
      <c r="O37" s="214" t="s">
        <v>259</v>
      </c>
      <c r="P37" s="178">
        <f t="shared" si="8"/>
        <v>85.677228752246961</v>
      </c>
      <c r="Q37" s="179">
        <f t="shared" si="9"/>
        <v>342.70891500898784</v>
      </c>
      <c r="S37" s="215" t="s">
        <v>662</v>
      </c>
      <c r="T37" s="215" t="s">
        <v>1452</v>
      </c>
      <c r="U37" s="216" t="s">
        <v>353</v>
      </c>
      <c r="V37" s="216" t="s">
        <v>1453</v>
      </c>
      <c r="W37" s="217" t="s">
        <v>56</v>
      </c>
      <c r="X37" s="215" t="s">
        <v>1454</v>
      </c>
      <c r="Y37" s="211" t="s">
        <v>24</v>
      </c>
      <c r="Z37" s="211" t="s">
        <v>24</v>
      </c>
      <c r="AA37" s="211" t="s">
        <v>25</v>
      </c>
      <c r="AB37" s="211" t="s">
        <v>307</v>
      </c>
    </row>
    <row r="38" spans="1:28" x14ac:dyDescent="0.2">
      <c r="A38" s="18">
        <v>36</v>
      </c>
      <c r="B38" s="145" t="s">
        <v>1464</v>
      </c>
      <c r="C38" s="212" t="s">
        <v>348</v>
      </c>
      <c r="D38" s="135" t="s">
        <v>1465</v>
      </c>
      <c r="F38" s="134" t="s">
        <v>257</v>
      </c>
      <c r="G38" s="213">
        <v>6</v>
      </c>
      <c r="H38" s="77" t="s">
        <v>1463</v>
      </c>
      <c r="I38" s="214" t="s">
        <v>257</v>
      </c>
      <c r="J38" s="178">
        <f t="shared" si="5"/>
        <v>81.71816644986572</v>
      </c>
      <c r="K38" s="214" t="s">
        <v>257</v>
      </c>
      <c r="L38" s="178">
        <f t="shared" si="6"/>
        <v>81.71816644986572</v>
      </c>
      <c r="M38" s="214" t="s">
        <v>257</v>
      </c>
      <c r="N38" s="178">
        <f t="shared" si="7"/>
        <v>81.71816644986572</v>
      </c>
      <c r="O38" s="214" t="s">
        <v>257</v>
      </c>
      <c r="P38" s="178">
        <f t="shared" si="8"/>
        <v>81.71816644986572</v>
      </c>
      <c r="Q38" s="179">
        <f t="shared" si="9"/>
        <v>326.87266579946288</v>
      </c>
      <c r="S38" s="218" t="s">
        <v>254</v>
      </c>
      <c r="T38" s="218" t="s">
        <v>302</v>
      </c>
      <c r="U38" s="219" t="s">
        <v>83</v>
      </c>
      <c r="V38" s="219" t="s">
        <v>175</v>
      </c>
      <c r="W38" s="220" t="s">
        <v>102</v>
      </c>
      <c r="X38" s="218" t="s">
        <v>488</v>
      </c>
      <c r="Y38" s="221" t="s">
        <v>255</v>
      </c>
      <c r="Z38" s="221" t="s">
        <v>258</v>
      </c>
      <c r="AA38" s="221" t="s">
        <v>255</v>
      </c>
      <c r="AB38" s="221" t="s">
        <v>254</v>
      </c>
    </row>
    <row r="39" spans="1:28" x14ac:dyDescent="0.2">
      <c r="A39" s="18">
        <v>37</v>
      </c>
      <c r="B39" s="145" t="s">
        <v>832</v>
      </c>
      <c r="C39" s="212" t="s">
        <v>354</v>
      </c>
      <c r="D39" s="135" t="s">
        <v>1489</v>
      </c>
      <c r="F39" s="134" t="s">
        <v>259</v>
      </c>
      <c r="G39" s="213">
        <v>11</v>
      </c>
      <c r="H39" s="77" t="s">
        <v>1483</v>
      </c>
      <c r="I39" s="214" t="s">
        <v>260</v>
      </c>
      <c r="J39" s="178">
        <f t="shared" si="5"/>
        <v>67.707526284183615</v>
      </c>
      <c r="K39" s="214" t="s">
        <v>259</v>
      </c>
      <c r="L39" s="178">
        <f t="shared" si="6"/>
        <v>80.75749767747395</v>
      </c>
      <c r="M39" s="214" t="s">
        <v>258</v>
      </c>
      <c r="N39" s="178">
        <f t="shared" si="7"/>
        <v>94.693907418785869</v>
      </c>
      <c r="O39" s="214" t="s">
        <v>259</v>
      </c>
      <c r="P39" s="178">
        <f t="shared" si="8"/>
        <v>80.75749767747395</v>
      </c>
      <c r="Q39" s="179">
        <f t="shared" si="9"/>
        <v>323.91642905791741</v>
      </c>
      <c r="S39" s="218" t="s">
        <v>255</v>
      </c>
      <c r="T39" s="218" t="s">
        <v>78</v>
      </c>
      <c r="U39" s="219" t="s">
        <v>232</v>
      </c>
      <c r="V39" s="219" t="s">
        <v>1455</v>
      </c>
      <c r="W39" s="220" t="s">
        <v>102</v>
      </c>
      <c r="X39" s="218" t="s">
        <v>495</v>
      </c>
      <c r="Y39" s="221" t="s">
        <v>254</v>
      </c>
      <c r="Z39" s="221" t="s">
        <v>254</v>
      </c>
      <c r="AA39" s="221" t="s">
        <v>258</v>
      </c>
      <c r="AB39" s="221" t="s">
        <v>24</v>
      </c>
    </row>
    <row r="40" spans="1:28" x14ac:dyDescent="0.2">
      <c r="A40" s="18">
        <v>38</v>
      </c>
      <c r="B40" s="145" t="s">
        <v>1508</v>
      </c>
      <c r="C40" s="212" t="s">
        <v>92</v>
      </c>
      <c r="D40" s="135" t="s">
        <v>1509</v>
      </c>
      <c r="F40" s="134" t="s">
        <v>260</v>
      </c>
      <c r="G40" s="213">
        <v>12</v>
      </c>
      <c r="H40" s="77" t="s">
        <v>1502</v>
      </c>
      <c r="I40" s="214" t="s">
        <v>260</v>
      </c>
      <c r="J40" s="178">
        <f t="shared" si="5"/>
        <v>73.384833116532391</v>
      </c>
      <c r="K40" s="214" t="s">
        <v>258</v>
      </c>
      <c r="L40" s="178">
        <f t="shared" si="6"/>
        <v>98.85606273598313</v>
      </c>
      <c r="M40" s="214" t="s">
        <v>260</v>
      </c>
      <c r="N40" s="178">
        <f t="shared" si="7"/>
        <v>73.384833116532391</v>
      </c>
      <c r="O40" s="214" t="s">
        <v>261</v>
      </c>
      <c r="P40" s="178">
        <f t="shared" si="8"/>
        <v>61.704160301668395</v>
      </c>
      <c r="Q40" s="179">
        <f t="shared" si="9"/>
        <v>307.32988927071631</v>
      </c>
      <c r="S40" s="218" t="s">
        <v>257</v>
      </c>
      <c r="T40" s="218" t="s">
        <v>1456</v>
      </c>
      <c r="U40" s="219" t="s">
        <v>226</v>
      </c>
      <c r="V40" s="219" t="s">
        <v>1457</v>
      </c>
      <c r="W40" s="220" t="s">
        <v>102</v>
      </c>
      <c r="X40" s="218" t="s">
        <v>495</v>
      </c>
      <c r="Y40" s="221" t="s">
        <v>257</v>
      </c>
      <c r="Z40" s="221" t="s">
        <v>257</v>
      </c>
      <c r="AA40" s="221" t="s">
        <v>254</v>
      </c>
      <c r="AB40" s="221" t="s">
        <v>255</v>
      </c>
    </row>
    <row r="41" spans="1:28" x14ac:dyDescent="0.2">
      <c r="A41" s="18">
        <v>39</v>
      </c>
      <c r="B41" s="145" t="s">
        <v>1410</v>
      </c>
      <c r="C41" s="212" t="s">
        <v>1411</v>
      </c>
      <c r="D41" s="135" t="s">
        <v>1412</v>
      </c>
      <c r="F41" s="134" t="s">
        <v>260</v>
      </c>
      <c r="G41" s="213">
        <v>13</v>
      </c>
      <c r="H41" s="77" t="s">
        <v>61</v>
      </c>
      <c r="I41" s="214" t="s">
        <v>258</v>
      </c>
      <c r="J41" s="178">
        <f t="shared" si="5"/>
        <v>102.51724497202065</v>
      </c>
      <c r="K41" s="214" t="s">
        <v>303</v>
      </c>
      <c r="L41" s="178">
        <f t="shared" si="6"/>
        <v>56.696514419590812</v>
      </c>
      <c r="M41" s="214" t="s">
        <v>303</v>
      </c>
      <c r="N41" s="178">
        <f t="shared" si="7"/>
        <v>56.696514419590812</v>
      </c>
      <c r="O41" s="214" t="s">
        <v>259</v>
      </c>
      <c r="P41" s="178">
        <f t="shared" si="8"/>
        <v>89.979436629310129</v>
      </c>
      <c r="Q41" s="179">
        <f t="shared" si="9"/>
        <v>305.88971044051243</v>
      </c>
      <c r="S41" s="218" t="s">
        <v>258</v>
      </c>
      <c r="T41" s="218" t="s">
        <v>357</v>
      </c>
      <c r="U41" s="219" t="s">
        <v>107</v>
      </c>
      <c r="V41" s="219" t="s">
        <v>358</v>
      </c>
      <c r="W41" s="220" t="s">
        <v>102</v>
      </c>
      <c r="X41" s="218" t="s">
        <v>497</v>
      </c>
      <c r="Y41" s="221" t="s">
        <v>259</v>
      </c>
      <c r="Z41" s="221" t="s">
        <v>255</v>
      </c>
      <c r="AA41" s="221" t="s">
        <v>257</v>
      </c>
      <c r="AB41" s="221" t="s">
        <v>257</v>
      </c>
    </row>
    <row r="42" spans="1:28" x14ac:dyDescent="0.2">
      <c r="A42" s="18">
        <v>40</v>
      </c>
      <c r="B42" s="145" t="s">
        <v>120</v>
      </c>
      <c r="C42" s="212" t="s">
        <v>123</v>
      </c>
      <c r="D42" s="135" t="s">
        <v>146</v>
      </c>
      <c r="F42" s="134" t="s">
        <v>303</v>
      </c>
      <c r="G42" s="213">
        <v>18</v>
      </c>
      <c r="H42" s="77" t="s">
        <v>56</v>
      </c>
      <c r="I42" s="214" t="s">
        <v>303</v>
      </c>
      <c r="J42" s="178">
        <f t="shared" si="5"/>
        <v>78.720237016679235</v>
      </c>
      <c r="K42" s="214" t="s">
        <v>329</v>
      </c>
      <c r="L42" s="178">
        <f t="shared" si="6"/>
        <v>55.138435441698498</v>
      </c>
      <c r="M42" s="214" t="s">
        <v>260</v>
      </c>
      <c r="N42" s="178">
        <f t="shared" si="7"/>
        <v>96.07828495820533</v>
      </c>
      <c r="O42" s="214" t="s">
        <v>253</v>
      </c>
      <c r="P42" s="178">
        <f t="shared" si="8"/>
        <v>62.763625255165302</v>
      </c>
      <c r="Q42" s="179">
        <f t="shared" si="9"/>
        <v>292.70058267174841</v>
      </c>
      <c r="S42" s="218" t="s">
        <v>259</v>
      </c>
      <c r="T42" s="218" t="s">
        <v>254</v>
      </c>
      <c r="U42" s="219" t="s">
        <v>1346</v>
      </c>
      <c r="V42" s="219" t="s">
        <v>1458</v>
      </c>
      <c r="W42" s="220" t="s">
        <v>102</v>
      </c>
      <c r="X42" s="218" t="s">
        <v>492</v>
      </c>
      <c r="Y42" s="221" t="s">
        <v>258</v>
      </c>
      <c r="Z42" s="221" t="s">
        <v>260</v>
      </c>
      <c r="AA42" s="221" t="s">
        <v>24</v>
      </c>
      <c r="AB42" s="221" t="s">
        <v>258</v>
      </c>
    </row>
    <row r="43" spans="1:28" x14ac:dyDescent="0.2">
      <c r="A43" s="18">
        <v>41</v>
      </c>
      <c r="B43" s="145" t="s">
        <v>524</v>
      </c>
      <c r="C43" s="212" t="s">
        <v>160</v>
      </c>
      <c r="D43" s="135" t="s">
        <v>147</v>
      </c>
      <c r="F43" s="134" t="s">
        <v>261</v>
      </c>
      <c r="G43" s="213">
        <v>13</v>
      </c>
      <c r="H43" s="77" t="s">
        <v>61</v>
      </c>
      <c r="I43" s="214" t="s">
        <v>261</v>
      </c>
      <c r="J43" s="178">
        <f t="shared" si="5"/>
        <v>67.288419460782848</v>
      </c>
      <c r="K43" s="214" t="s">
        <v>260</v>
      </c>
      <c r="L43" s="178">
        <f t="shared" si="6"/>
        <v>78.328066634621194</v>
      </c>
      <c r="M43" s="214" t="s">
        <v>261</v>
      </c>
      <c r="N43" s="178">
        <f t="shared" si="7"/>
        <v>67.288419460782848</v>
      </c>
      <c r="O43" s="214" t="s">
        <v>260</v>
      </c>
      <c r="P43" s="178">
        <f t="shared" si="8"/>
        <v>78.328066634621194</v>
      </c>
      <c r="Q43" s="179">
        <f t="shared" si="9"/>
        <v>291.23297219080808</v>
      </c>
      <c r="S43" s="218" t="s">
        <v>260</v>
      </c>
      <c r="T43" s="218" t="s">
        <v>1336</v>
      </c>
      <c r="U43" s="219" t="s">
        <v>94</v>
      </c>
      <c r="V43" s="219" t="s">
        <v>1459</v>
      </c>
      <c r="W43" s="220" t="s">
        <v>102</v>
      </c>
      <c r="X43" s="218" t="s">
        <v>564</v>
      </c>
      <c r="Y43" s="221" t="s">
        <v>24</v>
      </c>
      <c r="Z43" s="221" t="s">
        <v>259</v>
      </c>
      <c r="AA43" s="221" t="s">
        <v>259</v>
      </c>
      <c r="AB43" s="221" t="s">
        <v>259</v>
      </c>
    </row>
    <row r="44" spans="1:28" x14ac:dyDescent="0.2">
      <c r="A44" s="18">
        <v>42</v>
      </c>
      <c r="B44" s="145" t="s">
        <v>1490</v>
      </c>
      <c r="C44" s="212" t="s">
        <v>356</v>
      </c>
      <c r="D44" s="135" t="s">
        <v>170</v>
      </c>
      <c r="F44" s="134" t="s">
        <v>260</v>
      </c>
      <c r="G44" s="213">
        <v>11</v>
      </c>
      <c r="H44" s="77" t="s">
        <v>1483</v>
      </c>
      <c r="I44" s="214" t="s">
        <v>259</v>
      </c>
      <c r="J44" s="178">
        <f t="shared" si="5"/>
        <v>80.75749767747395</v>
      </c>
      <c r="K44" s="214" t="s">
        <v>261</v>
      </c>
      <c r="L44" s="178">
        <f t="shared" si="6"/>
        <v>55.269277711743861</v>
      </c>
      <c r="M44" s="214" t="s">
        <v>260</v>
      </c>
      <c r="N44" s="178">
        <f t="shared" si="7"/>
        <v>67.707526284183615</v>
      </c>
      <c r="O44" s="214" t="s">
        <v>260</v>
      </c>
      <c r="P44" s="178">
        <f t="shared" si="8"/>
        <v>67.707526284183615</v>
      </c>
      <c r="Q44" s="179">
        <f t="shared" si="9"/>
        <v>271.44182795758502</v>
      </c>
      <c r="S44" s="218" t="s">
        <v>261</v>
      </c>
      <c r="T44" s="218" t="s">
        <v>542</v>
      </c>
      <c r="U44" s="219" t="s">
        <v>109</v>
      </c>
      <c r="V44" s="219" t="s">
        <v>543</v>
      </c>
      <c r="W44" s="220" t="s">
        <v>102</v>
      </c>
      <c r="X44" s="218" t="s">
        <v>493</v>
      </c>
      <c r="Y44" s="221" t="s">
        <v>24</v>
      </c>
      <c r="Z44" s="221" t="s">
        <v>261</v>
      </c>
      <c r="AA44" s="221" t="s">
        <v>260</v>
      </c>
      <c r="AB44" s="221" t="s">
        <v>260</v>
      </c>
    </row>
    <row r="45" spans="1:28" x14ac:dyDescent="0.2">
      <c r="A45" s="18">
        <v>43</v>
      </c>
      <c r="B45" s="145" t="s">
        <v>800</v>
      </c>
      <c r="C45" s="212" t="s">
        <v>1466</v>
      </c>
      <c r="D45" s="135" t="s">
        <v>1467</v>
      </c>
      <c r="F45" s="134" t="s">
        <v>258</v>
      </c>
      <c r="G45" s="213">
        <v>6</v>
      </c>
      <c r="H45" s="77" t="s">
        <v>1463</v>
      </c>
      <c r="I45" s="214" t="s">
        <v>258</v>
      </c>
      <c r="J45" s="178">
        <f t="shared" si="5"/>
        <v>58.80456295278406</v>
      </c>
      <c r="K45" s="214" t="s">
        <v>258</v>
      </c>
      <c r="L45" s="178">
        <f t="shared" si="6"/>
        <v>58.80456295278406</v>
      </c>
      <c r="M45" s="214" t="s">
        <v>258</v>
      </c>
      <c r="N45" s="178">
        <f t="shared" si="7"/>
        <v>58.80456295278406</v>
      </c>
      <c r="O45" s="214" t="s">
        <v>258</v>
      </c>
      <c r="P45" s="178">
        <f t="shared" si="8"/>
        <v>58.80456295278406</v>
      </c>
      <c r="Q45" s="179">
        <f t="shared" si="9"/>
        <v>235.21825181113624</v>
      </c>
      <c r="S45" s="215" t="s">
        <v>254</v>
      </c>
      <c r="T45" s="215" t="s">
        <v>1460</v>
      </c>
      <c r="U45" s="216" t="s">
        <v>1461</v>
      </c>
      <c r="V45" s="216" t="s">
        <v>1462</v>
      </c>
      <c r="W45" s="217" t="s">
        <v>1463</v>
      </c>
      <c r="X45" s="215" t="s">
        <v>484</v>
      </c>
      <c r="Y45" s="211" t="s">
        <v>255</v>
      </c>
      <c r="Z45" s="211" t="s">
        <v>254</v>
      </c>
      <c r="AA45" s="211" t="s">
        <v>254</v>
      </c>
      <c r="AB45" s="211" t="s">
        <v>254</v>
      </c>
    </row>
    <row r="46" spans="1:28" x14ac:dyDescent="0.2">
      <c r="A46" s="18">
        <v>44</v>
      </c>
      <c r="B46" s="145" t="s">
        <v>341</v>
      </c>
      <c r="C46" s="212" t="s">
        <v>140</v>
      </c>
      <c r="D46" s="135" t="s">
        <v>1434</v>
      </c>
      <c r="F46" s="134" t="s">
        <v>305</v>
      </c>
      <c r="G46" s="213">
        <v>18</v>
      </c>
      <c r="H46" s="77" t="s">
        <v>56</v>
      </c>
      <c r="I46" s="214" t="s">
        <v>253</v>
      </c>
      <c r="J46" s="178">
        <f t="shared" si="5"/>
        <v>62.763625255165302</v>
      </c>
      <c r="K46" s="214" t="s">
        <v>303</v>
      </c>
      <c r="L46" s="178">
        <f t="shared" si="6"/>
        <v>78.720237016679235</v>
      </c>
      <c r="M46" s="214" t="s">
        <v>261</v>
      </c>
      <c r="N46" s="178">
        <f t="shared" si="7"/>
        <v>87.17538992111912</v>
      </c>
      <c r="O46" s="214" t="s">
        <v>24</v>
      </c>
      <c r="P46" s="178">
        <f t="shared" si="8"/>
        <v>5.5555555555555554</v>
      </c>
      <c r="Q46" s="179">
        <f t="shared" si="9"/>
        <v>234.21480774851921</v>
      </c>
      <c r="S46" s="215" t="s">
        <v>255</v>
      </c>
      <c r="T46" s="215" t="s">
        <v>163</v>
      </c>
      <c r="U46" s="216" t="s">
        <v>98</v>
      </c>
      <c r="V46" s="216" t="s">
        <v>342</v>
      </c>
      <c r="W46" s="217" t="s">
        <v>1463</v>
      </c>
      <c r="X46" s="215" t="s">
        <v>488</v>
      </c>
      <c r="Y46" s="211" t="s">
        <v>254</v>
      </c>
      <c r="Z46" s="211" t="s">
        <v>255</v>
      </c>
      <c r="AA46" s="211" t="s">
        <v>255</v>
      </c>
      <c r="AB46" s="211" t="s">
        <v>255</v>
      </c>
    </row>
    <row r="47" spans="1:28" x14ac:dyDescent="0.2">
      <c r="A47" s="18">
        <v>45</v>
      </c>
      <c r="B47" s="145" t="s">
        <v>559</v>
      </c>
      <c r="C47" s="212" t="s">
        <v>177</v>
      </c>
      <c r="D47" s="135" t="s">
        <v>349</v>
      </c>
      <c r="F47" s="134" t="s">
        <v>253</v>
      </c>
      <c r="G47" s="213">
        <v>18</v>
      </c>
      <c r="H47" s="77" t="s">
        <v>56</v>
      </c>
      <c r="I47" s="214" t="s">
        <v>305</v>
      </c>
      <c r="J47" s="178">
        <f t="shared" si="5"/>
        <v>70.60705533875462</v>
      </c>
      <c r="K47" s="214" t="s">
        <v>261</v>
      </c>
      <c r="L47" s="178">
        <f t="shared" si="6"/>
        <v>87.17538992111912</v>
      </c>
      <c r="M47" s="214" t="s">
        <v>24</v>
      </c>
      <c r="N47" s="178">
        <f t="shared" si="7"/>
        <v>5.5555555555555554</v>
      </c>
      <c r="O47" s="214" t="s">
        <v>305</v>
      </c>
      <c r="P47" s="178">
        <f t="shared" si="8"/>
        <v>70.60705533875462</v>
      </c>
      <c r="Q47" s="179">
        <f t="shared" si="9"/>
        <v>233.9450561541839</v>
      </c>
      <c r="S47" s="215" t="s">
        <v>257</v>
      </c>
      <c r="T47" s="215" t="s">
        <v>1464</v>
      </c>
      <c r="U47" s="216" t="s">
        <v>348</v>
      </c>
      <c r="V47" s="216" t="s">
        <v>1465</v>
      </c>
      <c r="W47" s="217" t="s">
        <v>1463</v>
      </c>
      <c r="X47" s="215" t="s">
        <v>486</v>
      </c>
      <c r="Y47" s="211" t="s">
        <v>257</v>
      </c>
      <c r="Z47" s="211" t="s">
        <v>257</v>
      </c>
      <c r="AA47" s="211" t="s">
        <v>257</v>
      </c>
      <c r="AB47" s="211" t="s">
        <v>257</v>
      </c>
    </row>
    <row r="48" spans="1:28" x14ac:dyDescent="0.2">
      <c r="A48" s="18">
        <v>46</v>
      </c>
      <c r="B48" s="145" t="s">
        <v>1491</v>
      </c>
      <c r="C48" s="212" t="s">
        <v>174</v>
      </c>
      <c r="D48" s="135" t="s">
        <v>1492</v>
      </c>
      <c r="F48" s="134" t="s">
        <v>261</v>
      </c>
      <c r="G48" s="213">
        <v>11</v>
      </c>
      <c r="H48" s="77" t="s">
        <v>1483</v>
      </c>
      <c r="I48" s="214" t="s">
        <v>305</v>
      </c>
      <c r="J48" s="178">
        <f t="shared" si="5"/>
        <v>31.630236058672281</v>
      </c>
      <c r="K48" s="214" t="s">
        <v>260</v>
      </c>
      <c r="L48" s="178">
        <f t="shared" si="6"/>
        <v>67.707526284183615</v>
      </c>
      <c r="M48" s="214" t="s">
        <v>259</v>
      </c>
      <c r="N48" s="178">
        <f t="shared" si="7"/>
        <v>80.75749767747395</v>
      </c>
      <c r="O48" s="214" t="s">
        <v>303</v>
      </c>
      <c r="P48" s="178">
        <f t="shared" si="8"/>
        <v>43.27877127195044</v>
      </c>
      <c r="Q48" s="179">
        <f t="shared" si="9"/>
        <v>223.37403129228028</v>
      </c>
      <c r="S48" s="215" t="s">
        <v>258</v>
      </c>
      <c r="T48" s="215" t="s">
        <v>800</v>
      </c>
      <c r="U48" s="216" t="s">
        <v>1466</v>
      </c>
      <c r="V48" s="216" t="s">
        <v>1467</v>
      </c>
      <c r="W48" s="217" t="s">
        <v>1463</v>
      </c>
      <c r="X48" s="215" t="s">
        <v>487</v>
      </c>
      <c r="Y48" s="211" t="s">
        <v>258</v>
      </c>
      <c r="Z48" s="211" t="s">
        <v>258</v>
      </c>
      <c r="AA48" s="211" t="s">
        <v>258</v>
      </c>
      <c r="AB48" s="211" t="s">
        <v>258</v>
      </c>
    </row>
    <row r="49" spans="1:28" x14ac:dyDescent="0.2">
      <c r="A49" s="18">
        <v>47</v>
      </c>
      <c r="B49" s="145" t="s">
        <v>252</v>
      </c>
      <c r="C49" s="212" t="s">
        <v>114</v>
      </c>
      <c r="D49" s="135" t="s">
        <v>1413</v>
      </c>
      <c r="F49" s="134" t="s">
        <v>303</v>
      </c>
      <c r="G49" s="213">
        <v>13</v>
      </c>
      <c r="H49" s="77" t="s">
        <v>61</v>
      </c>
      <c r="I49" s="214" t="s">
        <v>253</v>
      </c>
      <c r="J49" s="178">
        <f t="shared" si="5"/>
        <v>36.466398384572607</v>
      </c>
      <c r="K49" s="214" t="s">
        <v>261</v>
      </c>
      <c r="L49" s="178">
        <f t="shared" si="6"/>
        <v>67.288419460782848</v>
      </c>
      <c r="M49" s="214" t="s">
        <v>259</v>
      </c>
      <c r="N49" s="178">
        <f t="shared" si="7"/>
        <v>89.979436629310129</v>
      </c>
      <c r="O49" s="214" t="s">
        <v>329</v>
      </c>
      <c r="P49" s="178">
        <f t="shared" si="8"/>
        <v>26.704456434353663</v>
      </c>
      <c r="Q49" s="179">
        <f t="shared" si="9"/>
        <v>220.43871090901925</v>
      </c>
      <c r="S49" s="215" t="s">
        <v>259</v>
      </c>
      <c r="T49" s="215" t="s">
        <v>375</v>
      </c>
      <c r="U49" s="216" t="s">
        <v>143</v>
      </c>
      <c r="V49" s="216" t="s">
        <v>376</v>
      </c>
      <c r="W49" s="217" t="s">
        <v>1463</v>
      </c>
      <c r="X49" s="215" t="s">
        <v>564</v>
      </c>
      <c r="Y49" s="211" t="s">
        <v>259</v>
      </c>
      <c r="Z49" s="211" t="s">
        <v>259</v>
      </c>
      <c r="AA49" s="211" t="s">
        <v>259</v>
      </c>
      <c r="AB49" s="211" t="s">
        <v>259</v>
      </c>
    </row>
    <row r="50" spans="1:28" x14ac:dyDescent="0.2">
      <c r="A50" s="18">
        <v>48</v>
      </c>
      <c r="B50" s="145" t="s">
        <v>343</v>
      </c>
      <c r="C50" s="212" t="s">
        <v>117</v>
      </c>
      <c r="D50" s="135" t="s">
        <v>159</v>
      </c>
      <c r="F50" s="134" t="s">
        <v>303</v>
      </c>
      <c r="G50" s="213">
        <v>12</v>
      </c>
      <c r="H50" s="77" t="s">
        <v>1502</v>
      </c>
      <c r="I50" s="214" t="s">
        <v>305</v>
      </c>
      <c r="J50" s="178">
        <f t="shared" si="5"/>
        <v>39.580270163748324</v>
      </c>
      <c r="K50" s="214" t="s">
        <v>261</v>
      </c>
      <c r="L50" s="178">
        <f t="shared" si="6"/>
        <v>61.704160301668395</v>
      </c>
      <c r="M50" s="214" t="s">
        <v>261</v>
      </c>
      <c r="N50" s="178">
        <f t="shared" si="7"/>
        <v>61.704160301668395</v>
      </c>
      <c r="O50" s="214" t="s">
        <v>303</v>
      </c>
      <c r="P50" s="178">
        <f t="shared" si="8"/>
        <v>50.471229619450732</v>
      </c>
      <c r="Q50" s="179">
        <f t="shared" si="9"/>
        <v>213.45982038653585</v>
      </c>
      <c r="S50" s="215" t="s">
        <v>260</v>
      </c>
      <c r="T50" s="215" t="s">
        <v>509</v>
      </c>
      <c r="U50" s="216" t="s">
        <v>510</v>
      </c>
      <c r="V50" s="216" t="s">
        <v>511</v>
      </c>
      <c r="W50" s="217" t="s">
        <v>1463</v>
      </c>
      <c r="X50" s="215" t="s">
        <v>536</v>
      </c>
      <c r="Y50" s="211" t="s">
        <v>260</v>
      </c>
      <c r="Z50" s="211" t="s">
        <v>260</v>
      </c>
      <c r="AA50" s="211" t="s">
        <v>260</v>
      </c>
      <c r="AB50" s="211" t="s">
        <v>260</v>
      </c>
    </row>
    <row r="51" spans="1:28" x14ac:dyDescent="0.2">
      <c r="A51" s="18">
        <v>49</v>
      </c>
      <c r="B51" s="145" t="s">
        <v>244</v>
      </c>
      <c r="C51" s="212" t="s">
        <v>649</v>
      </c>
      <c r="D51" s="135" t="s">
        <v>650</v>
      </c>
      <c r="F51" s="134" t="s">
        <v>308</v>
      </c>
      <c r="G51" s="213">
        <v>18</v>
      </c>
      <c r="H51" s="77" t="s">
        <v>56</v>
      </c>
      <c r="I51" s="214" t="s">
        <v>308</v>
      </c>
      <c r="J51" s="178">
        <f t="shared" si="5"/>
        <v>47.693451841672953</v>
      </c>
      <c r="K51" s="214" t="s">
        <v>309</v>
      </c>
      <c r="L51" s="178">
        <f t="shared" si="6"/>
        <v>33.235001249031185</v>
      </c>
      <c r="M51" s="214" t="s">
        <v>308</v>
      </c>
      <c r="N51" s="178">
        <f t="shared" si="7"/>
        <v>47.693451841672953</v>
      </c>
      <c r="O51" s="214" t="s">
        <v>303</v>
      </c>
      <c r="P51" s="178">
        <f t="shared" si="8"/>
        <v>78.720237016679235</v>
      </c>
      <c r="Q51" s="179">
        <f t="shared" si="9"/>
        <v>207.34214194905633</v>
      </c>
      <c r="S51" s="218" t="s">
        <v>254</v>
      </c>
      <c r="T51" s="218" t="s">
        <v>198</v>
      </c>
      <c r="U51" s="219" t="s">
        <v>199</v>
      </c>
      <c r="V51" s="219" t="s">
        <v>1468</v>
      </c>
      <c r="W51" s="220" t="s">
        <v>55</v>
      </c>
      <c r="X51" s="218" t="s">
        <v>484</v>
      </c>
      <c r="Y51" s="221" t="s">
        <v>254</v>
      </c>
      <c r="Z51" s="221" t="s">
        <v>254</v>
      </c>
      <c r="AA51" s="221" t="s">
        <v>254</v>
      </c>
      <c r="AB51" s="221" t="s">
        <v>25</v>
      </c>
    </row>
    <row r="52" spans="1:28" x14ac:dyDescent="0.2">
      <c r="A52" s="18">
        <v>50</v>
      </c>
      <c r="B52" s="145" t="s">
        <v>327</v>
      </c>
      <c r="C52" s="212" t="s">
        <v>231</v>
      </c>
      <c r="D52" s="135" t="s">
        <v>1474</v>
      </c>
      <c r="F52" s="134" t="s">
        <v>305</v>
      </c>
      <c r="G52" s="213">
        <v>15</v>
      </c>
      <c r="H52" s="77" t="s">
        <v>55</v>
      </c>
      <c r="I52" s="214" t="s">
        <v>303</v>
      </c>
      <c r="J52" s="178">
        <f t="shared" si="5"/>
        <v>66.983396936520222</v>
      </c>
      <c r="K52" s="214" t="s">
        <v>305</v>
      </c>
      <c r="L52" s="178">
        <f t="shared" si="6"/>
        <v>57.759104147484486</v>
      </c>
      <c r="M52" s="214" t="s">
        <v>24</v>
      </c>
      <c r="N52" s="178">
        <f t="shared" si="7"/>
        <v>6.666666666666667</v>
      </c>
      <c r="O52" s="214" t="s">
        <v>303</v>
      </c>
      <c r="P52" s="178">
        <f t="shared" si="8"/>
        <v>66.983396936520222</v>
      </c>
      <c r="Q52" s="179">
        <f t="shared" si="9"/>
        <v>198.39256468719159</v>
      </c>
      <c r="S52" s="218" t="s">
        <v>255</v>
      </c>
      <c r="T52" s="218" t="s">
        <v>1469</v>
      </c>
      <c r="U52" s="219" t="s">
        <v>135</v>
      </c>
      <c r="V52" s="219" t="s">
        <v>1470</v>
      </c>
      <c r="W52" s="220" t="s">
        <v>55</v>
      </c>
      <c r="X52" s="218" t="s">
        <v>498</v>
      </c>
      <c r="Y52" s="221" t="s">
        <v>305</v>
      </c>
      <c r="Z52" s="221" t="s">
        <v>255</v>
      </c>
      <c r="AA52" s="221" t="s">
        <v>261</v>
      </c>
      <c r="AB52" s="221" t="s">
        <v>254</v>
      </c>
    </row>
    <row r="53" spans="1:28" x14ac:dyDescent="0.2">
      <c r="A53" s="18">
        <v>51</v>
      </c>
      <c r="B53" s="145" t="s">
        <v>1435</v>
      </c>
      <c r="C53" s="212" t="s">
        <v>1436</v>
      </c>
      <c r="D53" s="135" t="s">
        <v>1437</v>
      </c>
      <c r="F53" s="134" t="s">
        <v>329</v>
      </c>
      <c r="G53" s="213">
        <v>18</v>
      </c>
      <c r="H53" s="77" t="s">
        <v>56</v>
      </c>
      <c r="I53" s="214" t="s">
        <v>329</v>
      </c>
      <c r="J53" s="178">
        <f t="shared" si="5"/>
        <v>55.138435441698498</v>
      </c>
      <c r="K53" s="214" t="s">
        <v>253</v>
      </c>
      <c r="L53" s="178">
        <f t="shared" si="6"/>
        <v>62.763625255165302</v>
      </c>
      <c r="M53" s="214" t="s">
        <v>253</v>
      </c>
      <c r="N53" s="178">
        <f t="shared" si="7"/>
        <v>62.763625255165302</v>
      </c>
      <c r="O53" s="214">
        <v>17</v>
      </c>
      <c r="P53" s="178">
        <f t="shared" si="8"/>
        <v>12.352290297362718</v>
      </c>
      <c r="Q53" s="179">
        <f t="shared" si="9"/>
        <v>193.01797624939181</v>
      </c>
      <c r="S53" s="218" t="s">
        <v>257</v>
      </c>
      <c r="T53" s="218" t="s">
        <v>165</v>
      </c>
      <c r="U53" s="219" t="s">
        <v>95</v>
      </c>
      <c r="V53" s="219" t="s">
        <v>1471</v>
      </c>
      <c r="W53" s="220" t="s">
        <v>55</v>
      </c>
      <c r="X53" s="218" t="s">
        <v>498</v>
      </c>
      <c r="Y53" s="221" t="s">
        <v>258</v>
      </c>
      <c r="Z53" s="221" t="s">
        <v>303</v>
      </c>
      <c r="AA53" s="221" t="s">
        <v>258</v>
      </c>
      <c r="AB53" s="221" t="s">
        <v>255</v>
      </c>
    </row>
    <row r="54" spans="1:28" x14ac:dyDescent="0.2">
      <c r="A54" s="18">
        <v>52</v>
      </c>
      <c r="B54" s="145" t="s">
        <v>291</v>
      </c>
      <c r="C54" s="212" t="s">
        <v>1440</v>
      </c>
      <c r="D54" s="135" t="s">
        <v>1441</v>
      </c>
      <c r="F54" s="134" t="s">
        <v>328</v>
      </c>
      <c r="G54" s="213">
        <v>18</v>
      </c>
      <c r="H54" s="77" t="s">
        <v>56</v>
      </c>
      <c r="I54" s="214" t="s">
        <v>328</v>
      </c>
      <c r="J54" s="178">
        <f t="shared" si="5"/>
        <v>40.399790973156797</v>
      </c>
      <c r="K54" s="214" t="s">
        <v>328</v>
      </c>
      <c r="L54" s="178">
        <f t="shared" si="6"/>
        <v>40.399790973156797</v>
      </c>
      <c r="M54" s="214" t="s">
        <v>329</v>
      </c>
      <c r="N54" s="178">
        <f t="shared" si="7"/>
        <v>55.138435441698498</v>
      </c>
      <c r="O54" s="214" t="s">
        <v>329</v>
      </c>
      <c r="P54" s="178">
        <f t="shared" si="8"/>
        <v>55.138435441698498</v>
      </c>
      <c r="Q54" s="179">
        <f t="shared" si="9"/>
        <v>191.0764528297106</v>
      </c>
      <c r="S54" s="218" t="s">
        <v>258</v>
      </c>
      <c r="T54" s="218" t="s">
        <v>164</v>
      </c>
      <c r="U54" s="219" t="s">
        <v>76</v>
      </c>
      <c r="V54" s="219" t="s">
        <v>283</v>
      </c>
      <c r="W54" s="220" t="s">
        <v>55</v>
      </c>
      <c r="X54" s="218" t="s">
        <v>513</v>
      </c>
      <c r="Y54" s="221" t="s">
        <v>255</v>
      </c>
      <c r="Z54" s="221" t="s">
        <v>260</v>
      </c>
      <c r="AA54" s="221" t="s">
        <v>24</v>
      </c>
      <c r="AB54" s="221" t="s">
        <v>257</v>
      </c>
    </row>
    <row r="55" spans="1:28" x14ac:dyDescent="0.2">
      <c r="A55" s="18">
        <v>53</v>
      </c>
      <c r="B55" s="145" t="s">
        <v>1512</v>
      </c>
      <c r="C55" s="212" t="s">
        <v>104</v>
      </c>
      <c r="D55" s="135" t="s">
        <v>1513</v>
      </c>
      <c r="F55" s="134" t="s">
        <v>305</v>
      </c>
      <c r="G55" s="213">
        <v>12</v>
      </c>
      <c r="H55" s="77" t="s">
        <v>1502</v>
      </c>
      <c r="I55" s="214" t="s">
        <v>303</v>
      </c>
      <c r="J55" s="178">
        <f t="shared" si="5"/>
        <v>50.471229619450732</v>
      </c>
      <c r="K55" s="214" t="s">
        <v>303</v>
      </c>
      <c r="L55" s="178">
        <f t="shared" si="6"/>
        <v>50.471229619450732</v>
      </c>
      <c r="M55" s="214" t="s">
        <v>303</v>
      </c>
      <c r="N55" s="178">
        <f t="shared" si="7"/>
        <v>50.471229619450732</v>
      </c>
      <c r="O55" s="214" t="s">
        <v>305</v>
      </c>
      <c r="P55" s="178">
        <f t="shared" si="8"/>
        <v>39.580270163748324</v>
      </c>
      <c r="Q55" s="179">
        <f t="shared" si="9"/>
        <v>190.99395902210051</v>
      </c>
      <c r="S55" s="218" t="s">
        <v>259</v>
      </c>
      <c r="T55" s="218" t="s">
        <v>1472</v>
      </c>
      <c r="U55" s="219" t="s">
        <v>538</v>
      </c>
      <c r="V55" s="219" t="s">
        <v>539</v>
      </c>
      <c r="W55" s="220" t="s">
        <v>55</v>
      </c>
      <c r="X55" s="218" t="s">
        <v>513</v>
      </c>
      <c r="Y55" s="221" t="s">
        <v>257</v>
      </c>
      <c r="Z55" s="221" t="s">
        <v>257</v>
      </c>
      <c r="AA55" s="221" t="s">
        <v>259</v>
      </c>
      <c r="AB55" s="221" t="s">
        <v>261</v>
      </c>
    </row>
    <row r="56" spans="1:28" x14ac:dyDescent="0.2">
      <c r="A56" s="18">
        <v>54</v>
      </c>
      <c r="B56" s="145" t="s">
        <v>254</v>
      </c>
      <c r="C56" s="212" t="s">
        <v>1346</v>
      </c>
      <c r="D56" s="135" t="s">
        <v>1458</v>
      </c>
      <c r="F56" s="134" t="s">
        <v>259</v>
      </c>
      <c r="G56" s="213">
        <v>7</v>
      </c>
      <c r="H56" s="77" t="s">
        <v>102</v>
      </c>
      <c r="I56" s="214" t="s">
        <v>258</v>
      </c>
      <c r="J56" s="178">
        <f t="shared" si="5"/>
        <v>69.29475957717186</v>
      </c>
      <c r="K56" s="214" t="s">
        <v>260</v>
      </c>
      <c r="L56" s="178">
        <f t="shared" si="6"/>
        <v>31.91876805295923</v>
      </c>
      <c r="M56" s="214" t="s">
        <v>24</v>
      </c>
      <c r="N56" s="178">
        <f t="shared" si="7"/>
        <v>14.285714285714285</v>
      </c>
      <c r="O56" s="214" t="s">
        <v>258</v>
      </c>
      <c r="P56" s="178">
        <f t="shared" si="8"/>
        <v>69.29475957717186</v>
      </c>
      <c r="Q56" s="179">
        <f t="shared" si="9"/>
        <v>184.79400149301722</v>
      </c>
      <c r="S56" s="218" t="s">
        <v>260</v>
      </c>
      <c r="T56" s="218" t="s">
        <v>166</v>
      </c>
      <c r="U56" s="219" t="s">
        <v>115</v>
      </c>
      <c r="V56" s="219" t="s">
        <v>197</v>
      </c>
      <c r="W56" s="220" t="s">
        <v>55</v>
      </c>
      <c r="X56" s="218" t="s">
        <v>487</v>
      </c>
      <c r="Y56" s="221" t="s">
        <v>259</v>
      </c>
      <c r="Z56" s="221" t="s">
        <v>261</v>
      </c>
      <c r="AA56" s="221" t="s">
        <v>255</v>
      </c>
      <c r="AB56" s="221" t="s">
        <v>259</v>
      </c>
    </row>
    <row r="57" spans="1:28" x14ac:dyDescent="0.2">
      <c r="A57" s="18">
        <v>55</v>
      </c>
      <c r="B57" s="145" t="s">
        <v>1510</v>
      </c>
      <c r="C57" s="212" t="s">
        <v>350</v>
      </c>
      <c r="D57" s="135" t="s">
        <v>1511</v>
      </c>
      <c r="F57" s="134" t="s">
        <v>261</v>
      </c>
      <c r="G57" s="213">
        <v>12</v>
      </c>
      <c r="H57" s="77" t="s">
        <v>1502</v>
      </c>
      <c r="I57" s="214" t="s">
        <v>261</v>
      </c>
      <c r="J57" s="178">
        <f t="shared" si="5"/>
        <v>61.704160301668395</v>
      </c>
      <c r="K57" s="214" t="s">
        <v>305</v>
      </c>
      <c r="L57" s="178">
        <f t="shared" si="6"/>
        <v>39.580270163748324</v>
      </c>
      <c r="M57" s="214" t="s">
        <v>24</v>
      </c>
      <c r="N57" s="178">
        <f t="shared" si="7"/>
        <v>8.3333333333333321</v>
      </c>
      <c r="O57" s="214" t="s">
        <v>260</v>
      </c>
      <c r="P57" s="178">
        <f t="shared" si="8"/>
        <v>73.384833116532391</v>
      </c>
      <c r="Q57" s="179">
        <f t="shared" si="9"/>
        <v>183.00259691528245</v>
      </c>
      <c r="S57" s="218" t="s">
        <v>261</v>
      </c>
      <c r="T57" s="218" t="s">
        <v>195</v>
      </c>
      <c r="U57" s="219" t="s">
        <v>196</v>
      </c>
      <c r="V57" s="219" t="s">
        <v>167</v>
      </c>
      <c r="W57" s="220" t="s">
        <v>55</v>
      </c>
      <c r="X57" s="218" t="s">
        <v>492</v>
      </c>
      <c r="Y57" s="221" t="s">
        <v>260</v>
      </c>
      <c r="Z57" s="221" t="s">
        <v>259</v>
      </c>
      <c r="AA57" s="221" t="s">
        <v>257</v>
      </c>
      <c r="AB57" s="221" t="s">
        <v>260</v>
      </c>
    </row>
    <row r="58" spans="1:28" x14ac:dyDescent="0.2">
      <c r="A58" s="18">
        <v>56</v>
      </c>
      <c r="B58" s="145" t="s">
        <v>390</v>
      </c>
      <c r="C58" s="212" t="s">
        <v>1475</v>
      </c>
      <c r="D58" s="135" t="s">
        <v>1476</v>
      </c>
      <c r="F58" s="134" t="s">
        <v>329</v>
      </c>
      <c r="G58" s="213">
        <v>15</v>
      </c>
      <c r="H58" s="77" t="s">
        <v>55</v>
      </c>
      <c r="I58" s="214" t="s">
        <v>253</v>
      </c>
      <c r="J58" s="178">
        <f t="shared" si="5"/>
        <v>48.80456295278406</v>
      </c>
      <c r="K58" s="214" t="s">
        <v>329</v>
      </c>
      <c r="L58" s="178">
        <f t="shared" si="6"/>
        <v>40.068262028206135</v>
      </c>
      <c r="M58" s="214" t="s">
        <v>305</v>
      </c>
      <c r="N58" s="178">
        <f t="shared" si="7"/>
        <v>57.759104147484486</v>
      </c>
      <c r="O58" s="214" t="s">
        <v>308</v>
      </c>
      <c r="P58" s="178">
        <f t="shared" si="8"/>
        <v>31.51216731706949</v>
      </c>
      <c r="Q58" s="179">
        <f t="shared" si="9"/>
        <v>178.14409644554416</v>
      </c>
      <c r="S58" s="218" t="s">
        <v>303</v>
      </c>
      <c r="T58" s="218" t="s">
        <v>1120</v>
      </c>
      <c r="U58" s="219" t="s">
        <v>325</v>
      </c>
      <c r="V58" s="219" t="s">
        <v>1473</v>
      </c>
      <c r="W58" s="220" t="s">
        <v>55</v>
      </c>
      <c r="X58" s="218" t="s">
        <v>492</v>
      </c>
      <c r="Y58" s="221" t="s">
        <v>261</v>
      </c>
      <c r="Z58" s="221" t="s">
        <v>258</v>
      </c>
      <c r="AA58" s="221" t="s">
        <v>260</v>
      </c>
      <c r="AB58" s="221" t="s">
        <v>258</v>
      </c>
    </row>
    <row r="59" spans="1:28" x14ac:dyDescent="0.2">
      <c r="A59" s="18">
        <v>57</v>
      </c>
      <c r="B59" s="145" t="s">
        <v>1477</v>
      </c>
      <c r="C59" s="212" t="s">
        <v>96</v>
      </c>
      <c r="D59" s="135" t="s">
        <v>1478</v>
      </c>
      <c r="F59" s="134" t="s">
        <v>308</v>
      </c>
      <c r="G59" s="213">
        <v>15</v>
      </c>
      <c r="H59" s="77" t="s">
        <v>55</v>
      </c>
      <c r="I59" s="214" t="s">
        <v>329</v>
      </c>
      <c r="J59" s="178">
        <f t="shared" si="5"/>
        <v>40.068262028206135</v>
      </c>
      <c r="K59" s="214" t="s">
        <v>308</v>
      </c>
      <c r="L59" s="178">
        <f t="shared" si="6"/>
        <v>31.51216731706949</v>
      </c>
      <c r="M59" s="214" t="s">
        <v>329</v>
      </c>
      <c r="N59" s="178">
        <f t="shared" si="7"/>
        <v>40.068262028206135</v>
      </c>
      <c r="O59" s="214" t="s">
        <v>305</v>
      </c>
      <c r="P59" s="178">
        <f t="shared" si="8"/>
        <v>57.759104147484486</v>
      </c>
      <c r="Q59" s="179">
        <f t="shared" si="9"/>
        <v>169.40779552096626</v>
      </c>
      <c r="S59" s="218" t="s">
        <v>305</v>
      </c>
      <c r="T59" s="218" t="s">
        <v>327</v>
      </c>
      <c r="U59" s="219" t="s">
        <v>231</v>
      </c>
      <c r="V59" s="219" t="s">
        <v>1474</v>
      </c>
      <c r="W59" s="220" t="s">
        <v>55</v>
      </c>
      <c r="X59" s="218" t="s">
        <v>512</v>
      </c>
      <c r="Y59" s="221" t="s">
        <v>303</v>
      </c>
      <c r="Z59" s="221" t="s">
        <v>305</v>
      </c>
      <c r="AA59" s="221" t="s">
        <v>24</v>
      </c>
      <c r="AB59" s="221" t="s">
        <v>303</v>
      </c>
    </row>
    <row r="60" spans="1:28" x14ac:dyDescent="0.2">
      <c r="A60" s="18">
        <v>58</v>
      </c>
      <c r="B60" s="145" t="s">
        <v>319</v>
      </c>
      <c r="C60" s="212" t="s">
        <v>103</v>
      </c>
      <c r="D60" s="135" t="s">
        <v>148</v>
      </c>
      <c r="F60" s="134" t="s">
        <v>305</v>
      </c>
      <c r="G60" s="213">
        <v>13</v>
      </c>
      <c r="H60" s="77" t="s">
        <v>61</v>
      </c>
      <c r="I60" s="214" t="s">
        <v>303</v>
      </c>
      <c r="J60" s="178">
        <f t="shared" si="5"/>
        <v>56.696514419590812</v>
      </c>
      <c r="K60" s="214" t="s">
        <v>253</v>
      </c>
      <c r="L60" s="178">
        <f t="shared" si="6"/>
        <v>36.466398384572607</v>
      </c>
      <c r="M60" s="214" t="s">
        <v>329</v>
      </c>
      <c r="N60" s="178">
        <f t="shared" si="7"/>
        <v>26.704456434353663</v>
      </c>
      <c r="O60" s="214" t="s">
        <v>305</v>
      </c>
      <c r="P60" s="178">
        <f t="shared" si="8"/>
        <v>46.446580604914061</v>
      </c>
      <c r="Q60" s="179">
        <f t="shared" si="9"/>
        <v>166.31394984343115</v>
      </c>
      <c r="S60" s="218" t="s">
        <v>253</v>
      </c>
      <c r="T60" s="218" t="s">
        <v>637</v>
      </c>
      <c r="U60" s="219" t="s">
        <v>86</v>
      </c>
      <c r="V60" s="219" t="s">
        <v>233</v>
      </c>
      <c r="W60" s="220" t="s">
        <v>55</v>
      </c>
      <c r="X60" s="218" t="s">
        <v>518</v>
      </c>
      <c r="Y60" s="221" t="s">
        <v>24</v>
      </c>
      <c r="Z60" s="221" t="s">
        <v>253</v>
      </c>
      <c r="AA60" s="221" t="s">
        <v>303</v>
      </c>
      <c r="AB60" s="221" t="s">
        <v>329</v>
      </c>
    </row>
    <row r="61" spans="1:28" x14ac:dyDescent="0.2">
      <c r="A61" s="18">
        <v>59</v>
      </c>
      <c r="B61" s="145" t="s">
        <v>1005</v>
      </c>
      <c r="C61" s="212" t="s">
        <v>1006</v>
      </c>
      <c r="D61" s="135" t="s">
        <v>1419</v>
      </c>
      <c r="F61" s="134" t="s">
        <v>329</v>
      </c>
      <c r="G61" s="213">
        <v>13</v>
      </c>
      <c r="H61" s="77" t="s">
        <v>61</v>
      </c>
      <c r="I61" s="214" t="s">
        <v>305</v>
      </c>
      <c r="J61" s="178">
        <f t="shared" si="5"/>
        <v>46.446580604914061</v>
      </c>
      <c r="K61" s="214" t="s">
        <v>305</v>
      </c>
      <c r="L61" s="178">
        <f t="shared" si="6"/>
        <v>46.446580604914061</v>
      </c>
      <c r="M61" s="214" t="s">
        <v>253</v>
      </c>
      <c r="N61" s="178">
        <f t="shared" si="7"/>
        <v>36.466398384572607</v>
      </c>
      <c r="O61" s="214" t="s">
        <v>253</v>
      </c>
      <c r="P61" s="178">
        <f t="shared" si="8"/>
        <v>36.466398384572607</v>
      </c>
      <c r="Q61" s="179">
        <f t="shared" si="9"/>
        <v>165.82595797897335</v>
      </c>
      <c r="S61" s="218" t="s">
        <v>329</v>
      </c>
      <c r="T61" s="218" t="s">
        <v>390</v>
      </c>
      <c r="U61" s="219" t="s">
        <v>1475</v>
      </c>
      <c r="V61" s="219" t="s">
        <v>1476</v>
      </c>
      <c r="W61" s="220" t="s">
        <v>55</v>
      </c>
      <c r="X61" s="218" t="s">
        <v>558</v>
      </c>
      <c r="Y61" s="221" t="s">
        <v>253</v>
      </c>
      <c r="Z61" s="221" t="s">
        <v>329</v>
      </c>
      <c r="AA61" s="221" t="s">
        <v>305</v>
      </c>
      <c r="AB61" s="221" t="s">
        <v>308</v>
      </c>
    </row>
    <row r="62" spans="1:28" x14ac:dyDescent="0.2">
      <c r="A62" s="18">
        <v>60</v>
      </c>
      <c r="B62" s="145" t="s">
        <v>1336</v>
      </c>
      <c r="C62" s="212" t="s">
        <v>94</v>
      </c>
      <c r="D62" s="135" t="s">
        <v>1459</v>
      </c>
      <c r="F62" s="134" t="s">
        <v>260</v>
      </c>
      <c r="G62" s="213">
        <v>7</v>
      </c>
      <c r="H62" s="77" t="s">
        <v>102</v>
      </c>
      <c r="I62" s="214" t="s">
        <v>24</v>
      </c>
      <c r="J62" s="178">
        <f t="shared" si="5"/>
        <v>14.285714285714285</v>
      </c>
      <c r="K62" s="214" t="s">
        <v>259</v>
      </c>
      <c r="L62" s="178">
        <f t="shared" si="6"/>
        <v>50.163544641054756</v>
      </c>
      <c r="M62" s="214" t="s">
        <v>259</v>
      </c>
      <c r="N62" s="178">
        <f t="shared" si="7"/>
        <v>50.163544641054756</v>
      </c>
      <c r="O62" s="214" t="s">
        <v>259</v>
      </c>
      <c r="P62" s="178">
        <f t="shared" si="8"/>
        <v>50.163544641054756</v>
      </c>
      <c r="Q62" s="179">
        <f t="shared" si="9"/>
        <v>164.77634820887855</v>
      </c>
      <c r="S62" s="218" t="s">
        <v>308</v>
      </c>
      <c r="T62" s="218" t="s">
        <v>1477</v>
      </c>
      <c r="U62" s="219" t="s">
        <v>96</v>
      </c>
      <c r="V62" s="219" t="s">
        <v>1478</v>
      </c>
      <c r="W62" s="220" t="s">
        <v>55</v>
      </c>
      <c r="X62" s="218" t="s">
        <v>1438</v>
      </c>
      <c r="Y62" s="221" t="s">
        <v>329</v>
      </c>
      <c r="Z62" s="221" t="s">
        <v>308</v>
      </c>
      <c r="AA62" s="221" t="s">
        <v>329</v>
      </c>
      <c r="AB62" s="221" t="s">
        <v>305</v>
      </c>
    </row>
    <row r="63" spans="1:28" x14ac:dyDescent="0.2">
      <c r="A63" s="18">
        <v>61</v>
      </c>
      <c r="B63" s="145" t="s">
        <v>1493</v>
      </c>
      <c r="C63" s="212" t="s">
        <v>268</v>
      </c>
      <c r="D63" s="135" t="s">
        <v>1494</v>
      </c>
      <c r="F63" s="134" t="s">
        <v>303</v>
      </c>
      <c r="G63" s="213">
        <v>11</v>
      </c>
      <c r="H63" s="77" t="s">
        <v>1483</v>
      </c>
      <c r="I63" s="214" t="s">
        <v>261</v>
      </c>
      <c r="J63" s="178">
        <f t="shared" si="5"/>
        <v>55.269277711743861</v>
      </c>
      <c r="K63" s="214" t="s">
        <v>303</v>
      </c>
      <c r="L63" s="178">
        <f t="shared" si="6"/>
        <v>43.27877127195044</v>
      </c>
      <c r="M63" s="214" t="s">
        <v>24</v>
      </c>
      <c r="N63" s="178">
        <f t="shared" si="7"/>
        <v>9.0909090909090917</v>
      </c>
      <c r="O63" s="214" t="s">
        <v>261</v>
      </c>
      <c r="P63" s="178">
        <f t="shared" si="8"/>
        <v>55.269277711743861</v>
      </c>
      <c r="Q63" s="179">
        <f t="shared" si="9"/>
        <v>162.90823578634726</v>
      </c>
      <c r="S63" s="218" t="s">
        <v>328</v>
      </c>
      <c r="T63" s="218" t="s">
        <v>176</v>
      </c>
      <c r="U63" s="219" t="s">
        <v>77</v>
      </c>
      <c r="V63" s="219" t="s">
        <v>149</v>
      </c>
      <c r="W63" s="220" t="s">
        <v>55</v>
      </c>
      <c r="X63" s="218" t="s">
        <v>1479</v>
      </c>
      <c r="Y63" s="221" t="s">
        <v>24</v>
      </c>
      <c r="Z63" s="221" t="s">
        <v>328</v>
      </c>
      <c r="AA63" s="221" t="s">
        <v>253</v>
      </c>
      <c r="AB63" s="221" t="s">
        <v>253</v>
      </c>
    </row>
    <row r="64" spans="1:28" x14ac:dyDescent="0.2">
      <c r="A64" s="18">
        <v>62</v>
      </c>
      <c r="B64" s="145" t="s">
        <v>637</v>
      </c>
      <c r="C64" s="212" t="s">
        <v>86</v>
      </c>
      <c r="D64" s="135" t="s">
        <v>233</v>
      </c>
      <c r="F64" s="134" t="s">
        <v>253</v>
      </c>
      <c r="G64" s="213">
        <v>15</v>
      </c>
      <c r="H64" s="77" t="s">
        <v>55</v>
      </c>
      <c r="I64" s="214" t="s">
        <v>24</v>
      </c>
      <c r="J64" s="178">
        <f t="shared" si="5"/>
        <v>6.666666666666667</v>
      </c>
      <c r="K64" s="214" t="s">
        <v>253</v>
      </c>
      <c r="L64" s="178">
        <f t="shared" si="6"/>
        <v>48.80456295278406</v>
      </c>
      <c r="M64" s="214" t="s">
        <v>303</v>
      </c>
      <c r="N64" s="178">
        <f t="shared" si="7"/>
        <v>66.983396936520222</v>
      </c>
      <c r="O64" s="214" t="s">
        <v>329</v>
      </c>
      <c r="P64" s="178">
        <f t="shared" si="8"/>
        <v>40.068262028206135</v>
      </c>
      <c r="Q64" s="179">
        <f t="shared" si="9"/>
        <v>162.52288858417708</v>
      </c>
      <c r="S64" s="218" t="s">
        <v>309</v>
      </c>
      <c r="T64" s="218" t="s">
        <v>305</v>
      </c>
      <c r="U64" s="219" t="s">
        <v>239</v>
      </c>
      <c r="V64" s="219" t="s">
        <v>1480</v>
      </c>
      <c r="W64" s="220" t="s">
        <v>55</v>
      </c>
      <c r="X64" s="218" t="s">
        <v>1481</v>
      </c>
      <c r="Y64" s="221" t="s">
        <v>24</v>
      </c>
      <c r="Z64" s="221" t="s">
        <v>309</v>
      </c>
      <c r="AA64" s="221" t="s">
        <v>24</v>
      </c>
      <c r="AB64" s="221" t="s">
        <v>328</v>
      </c>
    </row>
    <row r="65" spans="1:28" x14ac:dyDescent="0.2">
      <c r="A65" s="18">
        <v>63</v>
      </c>
      <c r="B65" s="145" t="s">
        <v>375</v>
      </c>
      <c r="C65" s="212" t="s">
        <v>143</v>
      </c>
      <c r="D65" s="135" t="s">
        <v>376</v>
      </c>
      <c r="F65" s="134" t="s">
        <v>259</v>
      </c>
      <c r="G65" s="213">
        <v>6</v>
      </c>
      <c r="H65" s="77" t="s">
        <v>1463</v>
      </c>
      <c r="I65" s="214" t="s">
        <v>259</v>
      </c>
      <c r="J65" s="178">
        <f t="shared" si="5"/>
        <v>37.29239563571457</v>
      </c>
      <c r="K65" s="214" t="s">
        <v>259</v>
      </c>
      <c r="L65" s="178">
        <f t="shared" si="6"/>
        <v>37.29239563571457</v>
      </c>
      <c r="M65" s="214" t="s">
        <v>259</v>
      </c>
      <c r="N65" s="178">
        <f t="shared" si="7"/>
        <v>37.29239563571457</v>
      </c>
      <c r="O65" s="214" t="s">
        <v>259</v>
      </c>
      <c r="P65" s="178">
        <f t="shared" si="8"/>
        <v>37.29239563571457</v>
      </c>
      <c r="Q65" s="179">
        <f t="shared" si="9"/>
        <v>149.16958254285828</v>
      </c>
      <c r="S65" s="218" t="s">
        <v>1482</v>
      </c>
      <c r="T65" s="218" t="s">
        <v>563</v>
      </c>
      <c r="U65" s="219" t="s">
        <v>346</v>
      </c>
      <c r="V65" s="219" t="s">
        <v>347</v>
      </c>
      <c r="W65" s="220" t="s">
        <v>55</v>
      </c>
      <c r="X65" s="218" t="s">
        <v>1451</v>
      </c>
      <c r="Y65" s="221" t="s">
        <v>24</v>
      </c>
      <c r="Z65" s="221" t="s">
        <v>25</v>
      </c>
      <c r="AA65" s="221" t="s">
        <v>25</v>
      </c>
      <c r="AB65" s="221" t="s">
        <v>25</v>
      </c>
    </row>
    <row r="66" spans="1:28" x14ac:dyDescent="0.2">
      <c r="A66" s="18">
        <v>64</v>
      </c>
      <c r="B66" s="145" t="s">
        <v>387</v>
      </c>
      <c r="C66" s="212" t="s">
        <v>1416</v>
      </c>
      <c r="D66" s="135" t="s">
        <v>1417</v>
      </c>
      <c r="F66" s="134" t="s">
        <v>253</v>
      </c>
      <c r="G66" s="213">
        <v>13</v>
      </c>
      <c r="H66" s="77" t="s">
        <v>61</v>
      </c>
      <c r="I66" s="214" t="s">
        <v>24</v>
      </c>
      <c r="J66" s="178">
        <f t="shared" si="5"/>
        <v>7.6923076923076925</v>
      </c>
      <c r="K66" s="214" t="s">
        <v>329</v>
      </c>
      <c r="L66" s="178">
        <f t="shared" si="6"/>
        <v>26.704456434353663</v>
      </c>
      <c r="M66" s="214" t="s">
        <v>305</v>
      </c>
      <c r="N66" s="178">
        <f t="shared" si="7"/>
        <v>46.446580604914061</v>
      </c>
      <c r="O66" s="214" t="s">
        <v>303</v>
      </c>
      <c r="P66" s="178">
        <f t="shared" si="8"/>
        <v>56.696514419590812</v>
      </c>
      <c r="Q66" s="179">
        <f t="shared" si="9"/>
        <v>137.53985915116624</v>
      </c>
      <c r="S66" s="215" t="s">
        <v>254</v>
      </c>
      <c r="T66" s="215" t="s">
        <v>133</v>
      </c>
      <c r="U66" s="216" t="s">
        <v>125</v>
      </c>
      <c r="V66" s="216" t="s">
        <v>173</v>
      </c>
      <c r="W66" s="217" t="s">
        <v>1483</v>
      </c>
      <c r="X66" s="215" t="s">
        <v>484</v>
      </c>
      <c r="Y66" s="211" t="s">
        <v>254</v>
      </c>
      <c r="Z66" s="211" t="s">
        <v>254</v>
      </c>
      <c r="AA66" s="211" t="s">
        <v>255</v>
      </c>
      <c r="AB66" s="211" t="s">
        <v>254</v>
      </c>
    </row>
    <row r="67" spans="1:28" x14ac:dyDescent="0.2">
      <c r="A67" s="18">
        <v>65</v>
      </c>
      <c r="B67" s="145" t="s">
        <v>1445</v>
      </c>
      <c r="C67" s="212" t="s">
        <v>169</v>
      </c>
      <c r="D67" s="135" t="s">
        <v>1446</v>
      </c>
      <c r="F67" s="134" t="s">
        <v>306</v>
      </c>
      <c r="G67" s="213">
        <v>18</v>
      </c>
      <c r="H67" s="77" t="s">
        <v>56</v>
      </c>
      <c r="I67" s="214" t="s">
        <v>309</v>
      </c>
      <c r="J67" s="178">
        <f t="shared" ref="J67:J84" si="10">IF(OR(I67="DSQ",I67="RAF",I67="DNC",I67="DPG"),0,IF(OR(I67="DNS",I67="DNF"),100*(($G67-$G67+1)/$G67)+50*(LOG($G67/$G67)),100*(($G67-I67+1)/$G67)+50*(LOG($G67/I67))))</f>
        <v>33.235001249031185</v>
      </c>
      <c r="K67" s="214" t="s">
        <v>306</v>
      </c>
      <c r="L67" s="178">
        <f t="shared" ref="L67:L84" si="11">IF(OR(K67="DSQ",K67="RAF",K67="DNC",K67="DPG"),0,IF(OR(K67="DNS",K67="DNF"),100*(($G67-$G67+1)/$G67)+50*(LOG($G67/$G67)),100*(($G67-K67+1)/$G67)+50*(LOG($G67/K67))))</f>
        <v>26.181284524603463</v>
      </c>
      <c r="M67" s="214" t="s">
        <v>328</v>
      </c>
      <c r="N67" s="178">
        <f t="shared" ref="N67:N84" si="12">IF(OR(M67="DSQ",M67="RAF",M67="DNC",M67="DPG"),0,IF(OR(M67="DNS",M67="DNF"),100*(($G67-$G67+1)/$G67)+50*(LOG($G67/$G67)),100*(($G67-M67+1)/$G67)+50*(LOG($G67/M67))))</f>
        <v>40.399790973156797</v>
      </c>
      <c r="O67" s="214" t="s">
        <v>309</v>
      </c>
      <c r="P67" s="178">
        <f t="shared" ref="P67:P84" si="13">IF(OR(O67="DSQ",O67="RAF",O67="DNC",O67="DPG"),0,IF(OR(O67="DNS",O67="DNF"),100*(($G67-$G67+1)/$G67)+50*(LOG($G67/$G67)),100*(($G67-O67+1)/$G67)+50*(LOG($G67/O67))))</f>
        <v>33.235001249031185</v>
      </c>
      <c r="Q67" s="179">
        <f t="shared" ref="Q67:Q84" si="14">J67+P67+L67+N67</f>
        <v>133.05107799582262</v>
      </c>
      <c r="S67" s="215" t="s">
        <v>255</v>
      </c>
      <c r="T67" s="215" t="s">
        <v>1484</v>
      </c>
      <c r="U67" s="216" t="s">
        <v>1485</v>
      </c>
      <c r="V67" s="216" t="s">
        <v>1486</v>
      </c>
      <c r="W67" s="217" t="s">
        <v>1483</v>
      </c>
      <c r="X67" s="215" t="s">
        <v>488</v>
      </c>
      <c r="Y67" s="211" t="s">
        <v>255</v>
      </c>
      <c r="Z67" s="211" t="s">
        <v>257</v>
      </c>
      <c r="AA67" s="211" t="s">
        <v>254</v>
      </c>
      <c r="AB67" s="211" t="s">
        <v>255</v>
      </c>
    </row>
    <row r="68" spans="1:28" x14ac:dyDescent="0.2">
      <c r="A68" s="18">
        <v>66</v>
      </c>
      <c r="B68" s="145" t="s">
        <v>176</v>
      </c>
      <c r="C68" s="212" t="s">
        <v>77</v>
      </c>
      <c r="D68" s="135" t="s">
        <v>149</v>
      </c>
      <c r="F68" s="134" t="s">
        <v>328</v>
      </c>
      <c r="G68" s="213">
        <v>15</v>
      </c>
      <c r="H68" s="77" t="s">
        <v>55</v>
      </c>
      <c r="I68" s="214" t="s">
        <v>24</v>
      </c>
      <c r="J68" s="178">
        <f t="shared" si="10"/>
        <v>6.666666666666667</v>
      </c>
      <c r="K68" s="214" t="s">
        <v>328</v>
      </c>
      <c r="L68" s="178">
        <f t="shared" si="11"/>
        <v>23.10739533744222</v>
      </c>
      <c r="M68" s="214" t="s">
        <v>253</v>
      </c>
      <c r="N68" s="178">
        <f t="shared" si="12"/>
        <v>48.80456295278406</v>
      </c>
      <c r="O68" s="214" t="s">
        <v>253</v>
      </c>
      <c r="P68" s="178">
        <f t="shared" si="13"/>
        <v>48.80456295278406</v>
      </c>
      <c r="Q68" s="179">
        <f t="shared" si="14"/>
        <v>127.38318790967702</v>
      </c>
      <c r="S68" s="215" t="s">
        <v>257</v>
      </c>
      <c r="T68" s="215" t="s">
        <v>1487</v>
      </c>
      <c r="U68" s="216" t="s">
        <v>801</v>
      </c>
      <c r="V68" s="216" t="s">
        <v>1488</v>
      </c>
      <c r="W68" s="217" t="s">
        <v>1483</v>
      </c>
      <c r="X68" s="215" t="s">
        <v>497</v>
      </c>
      <c r="Y68" s="211" t="s">
        <v>257</v>
      </c>
      <c r="Z68" s="211" t="s">
        <v>255</v>
      </c>
      <c r="AA68" s="211" t="s">
        <v>24</v>
      </c>
      <c r="AB68" s="211" t="s">
        <v>257</v>
      </c>
    </row>
    <row r="69" spans="1:28" x14ac:dyDescent="0.2">
      <c r="A69" s="18">
        <v>67</v>
      </c>
      <c r="B69" s="145" t="s">
        <v>1442</v>
      </c>
      <c r="C69" s="212" t="s">
        <v>1305</v>
      </c>
      <c r="D69" s="135" t="s">
        <v>1443</v>
      </c>
      <c r="F69" s="134" t="s">
        <v>309</v>
      </c>
      <c r="G69" s="213">
        <v>18</v>
      </c>
      <c r="H69" s="77" t="s">
        <v>56</v>
      </c>
      <c r="I69" s="214" t="s">
        <v>307</v>
      </c>
      <c r="J69" s="178">
        <f t="shared" si="10"/>
        <v>12.352290297362718</v>
      </c>
      <c r="K69" s="214" t="s">
        <v>308</v>
      </c>
      <c r="L69" s="178">
        <f t="shared" si="11"/>
        <v>47.693451841672953</v>
      </c>
      <c r="M69" s="214" t="s">
        <v>24</v>
      </c>
      <c r="N69" s="178">
        <f t="shared" si="12"/>
        <v>5.5555555555555554</v>
      </c>
      <c r="O69" s="214" t="s">
        <v>308</v>
      </c>
      <c r="P69" s="178">
        <f t="shared" si="13"/>
        <v>47.693451841672953</v>
      </c>
      <c r="Q69" s="179">
        <f t="shared" si="14"/>
        <v>113.29474953626418</v>
      </c>
      <c r="S69" s="215" t="s">
        <v>258</v>
      </c>
      <c r="T69" s="215" t="s">
        <v>255</v>
      </c>
      <c r="U69" s="216" t="s">
        <v>301</v>
      </c>
      <c r="V69" s="216" t="s">
        <v>562</v>
      </c>
      <c r="W69" s="217" t="s">
        <v>1483</v>
      </c>
      <c r="X69" s="215" t="s">
        <v>513</v>
      </c>
      <c r="Y69" s="211" t="s">
        <v>258</v>
      </c>
      <c r="Z69" s="211" t="s">
        <v>258</v>
      </c>
      <c r="AA69" s="211" t="s">
        <v>257</v>
      </c>
      <c r="AB69" s="211" t="s">
        <v>258</v>
      </c>
    </row>
    <row r="70" spans="1:28" x14ac:dyDescent="0.2">
      <c r="A70" s="18">
        <v>68</v>
      </c>
      <c r="B70" s="145" t="s">
        <v>1447</v>
      </c>
      <c r="C70" s="212" t="s">
        <v>210</v>
      </c>
      <c r="D70" s="135" t="s">
        <v>238</v>
      </c>
      <c r="F70" s="134" t="s">
        <v>250</v>
      </c>
      <c r="G70" s="213">
        <v>18</v>
      </c>
      <c r="H70" s="77" t="s">
        <v>56</v>
      </c>
      <c r="I70" s="214" t="s">
        <v>306</v>
      </c>
      <c r="J70" s="178">
        <f t="shared" si="10"/>
        <v>26.181284524603463</v>
      </c>
      <c r="K70" s="214" t="s">
        <v>250</v>
      </c>
      <c r="L70" s="178">
        <f t="shared" si="11"/>
        <v>19.224292789035729</v>
      </c>
      <c r="M70" s="214" t="s">
        <v>309</v>
      </c>
      <c r="N70" s="178">
        <f t="shared" si="12"/>
        <v>33.235001249031185</v>
      </c>
      <c r="O70" s="214" t="s">
        <v>250</v>
      </c>
      <c r="P70" s="178">
        <f t="shared" si="13"/>
        <v>19.224292789035729</v>
      </c>
      <c r="Q70" s="179">
        <f t="shared" si="14"/>
        <v>97.8648713517061</v>
      </c>
      <c r="S70" s="215" t="s">
        <v>259</v>
      </c>
      <c r="T70" s="215" t="s">
        <v>832</v>
      </c>
      <c r="U70" s="216" t="s">
        <v>354</v>
      </c>
      <c r="V70" s="216" t="s">
        <v>1489</v>
      </c>
      <c r="W70" s="217" t="s">
        <v>1483</v>
      </c>
      <c r="X70" s="215" t="s">
        <v>492</v>
      </c>
      <c r="Y70" s="211" t="s">
        <v>260</v>
      </c>
      <c r="Z70" s="211" t="s">
        <v>259</v>
      </c>
      <c r="AA70" s="211" t="s">
        <v>258</v>
      </c>
      <c r="AB70" s="211" t="s">
        <v>259</v>
      </c>
    </row>
    <row r="71" spans="1:28" x14ac:dyDescent="0.2">
      <c r="A71" s="18">
        <v>69</v>
      </c>
      <c r="B71" s="145" t="s">
        <v>1514</v>
      </c>
      <c r="C71" s="212" t="s">
        <v>1357</v>
      </c>
      <c r="D71" s="135" t="s">
        <v>1515</v>
      </c>
      <c r="F71" s="134" t="s">
        <v>253</v>
      </c>
      <c r="G71" s="213">
        <v>12</v>
      </c>
      <c r="H71" s="77" t="s">
        <v>1502</v>
      </c>
      <c r="I71" s="214" t="s">
        <v>253</v>
      </c>
      <c r="J71" s="178">
        <f t="shared" si="10"/>
        <v>28.959062302381241</v>
      </c>
      <c r="K71" s="214" t="s">
        <v>253</v>
      </c>
      <c r="L71" s="178">
        <f t="shared" si="11"/>
        <v>28.959062302381241</v>
      </c>
      <c r="M71" s="214" t="s">
        <v>24</v>
      </c>
      <c r="N71" s="178">
        <f t="shared" si="12"/>
        <v>8.3333333333333321</v>
      </c>
      <c r="O71" s="214" t="s">
        <v>253</v>
      </c>
      <c r="P71" s="178">
        <f t="shared" si="13"/>
        <v>28.959062302381241</v>
      </c>
      <c r="Q71" s="179">
        <f t="shared" si="14"/>
        <v>95.210520240477052</v>
      </c>
      <c r="S71" s="215" t="s">
        <v>260</v>
      </c>
      <c r="T71" s="215" t="s">
        <v>1490</v>
      </c>
      <c r="U71" s="216" t="s">
        <v>356</v>
      </c>
      <c r="V71" s="216" t="s">
        <v>170</v>
      </c>
      <c r="W71" s="217" t="s">
        <v>1483</v>
      </c>
      <c r="X71" s="215" t="s">
        <v>535</v>
      </c>
      <c r="Y71" s="211" t="s">
        <v>259</v>
      </c>
      <c r="Z71" s="211" t="s">
        <v>261</v>
      </c>
      <c r="AA71" s="211" t="s">
        <v>260</v>
      </c>
      <c r="AB71" s="211" t="s">
        <v>260</v>
      </c>
    </row>
    <row r="72" spans="1:28" x14ac:dyDescent="0.2">
      <c r="A72" s="18">
        <v>70</v>
      </c>
      <c r="B72" s="145" t="s">
        <v>1495</v>
      </c>
      <c r="C72" s="212" t="s">
        <v>1496</v>
      </c>
      <c r="D72" s="135" t="s">
        <v>1497</v>
      </c>
      <c r="F72" s="134" t="s">
        <v>305</v>
      </c>
      <c r="G72" s="213">
        <v>11</v>
      </c>
      <c r="H72" s="77" t="s">
        <v>1483</v>
      </c>
      <c r="I72" s="214" t="s">
        <v>303</v>
      </c>
      <c r="J72" s="178">
        <f t="shared" si="10"/>
        <v>43.27877127195044</v>
      </c>
      <c r="K72" s="214" t="s">
        <v>253</v>
      </c>
      <c r="L72" s="178">
        <f t="shared" si="11"/>
        <v>20.251452439729437</v>
      </c>
      <c r="M72" s="214" t="s">
        <v>24</v>
      </c>
      <c r="N72" s="178">
        <f t="shared" si="12"/>
        <v>9.0909090909090917</v>
      </c>
      <c r="O72" s="214" t="s">
        <v>253</v>
      </c>
      <c r="P72" s="178">
        <f t="shared" si="13"/>
        <v>20.251452439729437</v>
      </c>
      <c r="Q72" s="179">
        <f t="shared" si="14"/>
        <v>92.872585242318408</v>
      </c>
      <c r="S72" s="215" t="s">
        <v>261</v>
      </c>
      <c r="T72" s="215" t="s">
        <v>1491</v>
      </c>
      <c r="U72" s="216" t="s">
        <v>174</v>
      </c>
      <c r="V72" s="216" t="s">
        <v>1492</v>
      </c>
      <c r="W72" s="217" t="s">
        <v>1483</v>
      </c>
      <c r="X72" s="215" t="s">
        <v>493</v>
      </c>
      <c r="Y72" s="211" t="s">
        <v>305</v>
      </c>
      <c r="Z72" s="211" t="s">
        <v>260</v>
      </c>
      <c r="AA72" s="211" t="s">
        <v>259</v>
      </c>
      <c r="AB72" s="211" t="s">
        <v>303</v>
      </c>
    </row>
    <row r="73" spans="1:28" x14ac:dyDescent="0.2">
      <c r="A73" s="18">
        <v>71</v>
      </c>
      <c r="B73" s="145" t="s">
        <v>911</v>
      </c>
      <c r="C73" s="212" t="s">
        <v>355</v>
      </c>
      <c r="D73" s="135" t="s">
        <v>1498</v>
      </c>
      <c r="F73" s="134" t="s">
        <v>253</v>
      </c>
      <c r="G73" s="213">
        <v>11</v>
      </c>
      <c r="H73" s="77" t="s">
        <v>1483</v>
      </c>
      <c r="I73" s="214" t="s">
        <v>253</v>
      </c>
      <c r="J73" s="178">
        <f t="shared" si="10"/>
        <v>20.251452439729437</v>
      </c>
      <c r="K73" s="214" t="s">
        <v>305</v>
      </c>
      <c r="L73" s="178">
        <f t="shared" si="11"/>
        <v>31.630236058672281</v>
      </c>
      <c r="M73" s="214" t="s">
        <v>24</v>
      </c>
      <c r="N73" s="178">
        <f t="shared" si="12"/>
        <v>9.0909090909090917</v>
      </c>
      <c r="O73" s="214" t="s">
        <v>305</v>
      </c>
      <c r="P73" s="178">
        <f t="shared" si="13"/>
        <v>31.630236058672281</v>
      </c>
      <c r="Q73" s="179">
        <f t="shared" si="14"/>
        <v>92.60283364798309</v>
      </c>
      <c r="S73" s="215" t="s">
        <v>303</v>
      </c>
      <c r="T73" s="215" t="s">
        <v>1493</v>
      </c>
      <c r="U73" s="216" t="s">
        <v>268</v>
      </c>
      <c r="V73" s="216" t="s">
        <v>1494</v>
      </c>
      <c r="W73" s="217" t="s">
        <v>1483</v>
      </c>
      <c r="X73" s="215" t="s">
        <v>1414</v>
      </c>
      <c r="Y73" s="211" t="s">
        <v>261</v>
      </c>
      <c r="Z73" s="211" t="s">
        <v>303</v>
      </c>
      <c r="AA73" s="211" t="s">
        <v>24</v>
      </c>
      <c r="AB73" s="211" t="s">
        <v>261</v>
      </c>
    </row>
    <row r="74" spans="1:28" x14ac:dyDescent="0.2">
      <c r="A74" s="18">
        <v>72</v>
      </c>
      <c r="B74" s="145" t="s">
        <v>542</v>
      </c>
      <c r="C74" s="212" t="s">
        <v>109</v>
      </c>
      <c r="D74" s="135" t="s">
        <v>543</v>
      </c>
      <c r="F74" s="134" t="s">
        <v>261</v>
      </c>
      <c r="G74" s="213">
        <v>7</v>
      </c>
      <c r="H74" s="77" t="s">
        <v>102</v>
      </c>
      <c r="I74" s="214" t="s">
        <v>24</v>
      </c>
      <c r="J74" s="178">
        <f t="shared" si="10"/>
        <v>14.285714285714285</v>
      </c>
      <c r="K74" s="214" t="s">
        <v>261</v>
      </c>
      <c r="L74" s="178">
        <f t="shared" si="11"/>
        <v>14.285714285714285</v>
      </c>
      <c r="M74" s="214" t="s">
        <v>260</v>
      </c>
      <c r="N74" s="178">
        <f t="shared" si="12"/>
        <v>31.91876805295923</v>
      </c>
      <c r="O74" s="214" t="s">
        <v>260</v>
      </c>
      <c r="P74" s="178">
        <f t="shared" si="13"/>
        <v>31.91876805295923</v>
      </c>
      <c r="Q74" s="179">
        <f t="shared" si="14"/>
        <v>92.408964677347029</v>
      </c>
      <c r="S74" s="215" t="s">
        <v>305</v>
      </c>
      <c r="T74" s="215" t="s">
        <v>1495</v>
      </c>
      <c r="U74" s="216" t="s">
        <v>1496</v>
      </c>
      <c r="V74" s="216" t="s">
        <v>1497</v>
      </c>
      <c r="W74" s="217" t="s">
        <v>1483</v>
      </c>
      <c r="X74" s="215" t="s">
        <v>1418</v>
      </c>
      <c r="Y74" s="211" t="s">
        <v>303</v>
      </c>
      <c r="Z74" s="211" t="s">
        <v>253</v>
      </c>
      <c r="AA74" s="211" t="s">
        <v>24</v>
      </c>
      <c r="AB74" s="211" t="s">
        <v>253</v>
      </c>
    </row>
    <row r="75" spans="1:28" x14ac:dyDescent="0.2">
      <c r="A75" s="18">
        <v>73</v>
      </c>
      <c r="B75" s="145" t="s">
        <v>899</v>
      </c>
      <c r="C75" s="212" t="s">
        <v>900</v>
      </c>
      <c r="D75" s="135" t="s">
        <v>1420</v>
      </c>
      <c r="F75" s="134" t="s">
        <v>308</v>
      </c>
      <c r="G75" s="213">
        <v>13</v>
      </c>
      <c r="H75" s="77" t="s">
        <v>61</v>
      </c>
      <c r="I75" s="214" t="s">
        <v>329</v>
      </c>
      <c r="J75" s="178">
        <f t="shared" si="10"/>
        <v>26.704456434353663</v>
      </c>
      <c r="K75" s="214" t="s">
        <v>308</v>
      </c>
      <c r="L75" s="178">
        <f t="shared" si="11"/>
        <v>17.122720697575982</v>
      </c>
      <c r="M75" s="214" t="s">
        <v>308</v>
      </c>
      <c r="N75" s="178">
        <f t="shared" si="12"/>
        <v>17.122720697575982</v>
      </c>
      <c r="O75" s="214" t="s">
        <v>328</v>
      </c>
      <c r="P75" s="178">
        <f t="shared" si="13"/>
        <v>7.6923076923076925</v>
      </c>
      <c r="Q75" s="179">
        <f t="shared" si="14"/>
        <v>68.642205521813324</v>
      </c>
      <c r="S75" s="215" t="s">
        <v>253</v>
      </c>
      <c r="T75" s="215" t="s">
        <v>911</v>
      </c>
      <c r="U75" s="216" t="s">
        <v>355</v>
      </c>
      <c r="V75" s="216" t="s">
        <v>1498</v>
      </c>
      <c r="W75" s="217" t="s">
        <v>1483</v>
      </c>
      <c r="X75" s="215" t="s">
        <v>1418</v>
      </c>
      <c r="Y75" s="211" t="s">
        <v>253</v>
      </c>
      <c r="Z75" s="211" t="s">
        <v>305</v>
      </c>
      <c r="AA75" s="211" t="s">
        <v>24</v>
      </c>
      <c r="AB75" s="211" t="s">
        <v>305</v>
      </c>
    </row>
    <row r="76" spans="1:28" x14ac:dyDescent="0.2">
      <c r="A76" s="18">
        <v>74</v>
      </c>
      <c r="B76" s="145" t="s">
        <v>509</v>
      </c>
      <c r="C76" s="212" t="s">
        <v>510</v>
      </c>
      <c r="D76" s="135" t="s">
        <v>511</v>
      </c>
      <c r="F76" s="134" t="s">
        <v>260</v>
      </c>
      <c r="G76" s="213">
        <v>6</v>
      </c>
      <c r="H76" s="77" t="s">
        <v>1463</v>
      </c>
      <c r="I76" s="214" t="s">
        <v>260</v>
      </c>
      <c r="J76" s="178">
        <f t="shared" si="10"/>
        <v>16.666666666666664</v>
      </c>
      <c r="K76" s="214" t="s">
        <v>260</v>
      </c>
      <c r="L76" s="178">
        <f t="shared" si="11"/>
        <v>16.666666666666664</v>
      </c>
      <c r="M76" s="214" t="s">
        <v>260</v>
      </c>
      <c r="N76" s="178">
        <f t="shared" si="12"/>
        <v>16.666666666666664</v>
      </c>
      <c r="O76" s="214" t="s">
        <v>260</v>
      </c>
      <c r="P76" s="178">
        <f t="shared" si="13"/>
        <v>16.666666666666664</v>
      </c>
      <c r="Q76" s="179">
        <f t="shared" si="14"/>
        <v>66.666666666666657</v>
      </c>
      <c r="S76" s="215" t="s">
        <v>329</v>
      </c>
      <c r="T76" s="215" t="s">
        <v>1499</v>
      </c>
      <c r="U76" s="216" t="s">
        <v>88</v>
      </c>
      <c r="V76" s="216" t="s">
        <v>1500</v>
      </c>
      <c r="W76" s="217" t="s">
        <v>1483</v>
      </c>
      <c r="X76" s="215" t="s">
        <v>1421</v>
      </c>
      <c r="Y76" s="211" t="s">
        <v>24</v>
      </c>
      <c r="Z76" s="211" t="s">
        <v>329</v>
      </c>
      <c r="AA76" s="211" t="s">
        <v>24</v>
      </c>
      <c r="AB76" s="211" t="s">
        <v>25</v>
      </c>
    </row>
    <row r="77" spans="1:28" x14ac:dyDescent="0.2">
      <c r="A77" s="18">
        <v>75</v>
      </c>
      <c r="B77" s="145" t="s">
        <v>1449</v>
      </c>
      <c r="C77" s="212" t="s">
        <v>352</v>
      </c>
      <c r="D77" s="135" t="s">
        <v>1450</v>
      </c>
      <c r="F77" s="134" t="s">
        <v>307</v>
      </c>
      <c r="G77" s="213">
        <v>18</v>
      </c>
      <c r="H77" s="77" t="s">
        <v>56</v>
      </c>
      <c r="I77" s="214" t="s">
        <v>250</v>
      </c>
      <c r="J77" s="178">
        <f t="shared" si="10"/>
        <v>19.224292789035729</v>
      </c>
      <c r="K77" s="214" t="s">
        <v>307</v>
      </c>
      <c r="L77" s="178">
        <f t="shared" si="11"/>
        <v>12.352290297362718</v>
      </c>
      <c r="M77" s="214" t="s">
        <v>24</v>
      </c>
      <c r="N77" s="178">
        <f t="shared" si="12"/>
        <v>5.5555555555555554</v>
      </c>
      <c r="O77" s="214" t="s">
        <v>306</v>
      </c>
      <c r="P77" s="178">
        <f t="shared" si="13"/>
        <v>26.181284524603463</v>
      </c>
      <c r="Q77" s="179">
        <f t="shared" si="14"/>
        <v>63.31342316655747</v>
      </c>
      <c r="S77" s="218" t="s">
        <v>254</v>
      </c>
      <c r="T77" s="218" t="s">
        <v>328</v>
      </c>
      <c r="U77" s="219" t="s">
        <v>294</v>
      </c>
      <c r="V77" s="219" t="s">
        <v>1501</v>
      </c>
      <c r="W77" s="220" t="s">
        <v>1502</v>
      </c>
      <c r="X77" s="218" t="s">
        <v>484</v>
      </c>
      <c r="Y77" s="221" t="s">
        <v>254</v>
      </c>
      <c r="Z77" s="221" t="s">
        <v>254</v>
      </c>
      <c r="AA77" s="221" t="s">
        <v>254</v>
      </c>
      <c r="AB77" s="221" t="s">
        <v>254</v>
      </c>
    </row>
    <row r="78" spans="1:28" x14ac:dyDescent="0.2">
      <c r="A78" s="18">
        <v>76</v>
      </c>
      <c r="B78" s="145" t="s">
        <v>1516</v>
      </c>
      <c r="C78" s="212" t="s">
        <v>1517</v>
      </c>
      <c r="D78" s="135" t="s">
        <v>1518</v>
      </c>
      <c r="F78" s="134" t="s">
        <v>329</v>
      </c>
      <c r="G78" s="213">
        <v>12</v>
      </c>
      <c r="H78" s="77" t="s">
        <v>1502</v>
      </c>
      <c r="I78" s="214" t="s">
        <v>24</v>
      </c>
      <c r="J78" s="178">
        <f t="shared" si="10"/>
        <v>8.3333333333333321</v>
      </c>
      <c r="K78" s="214" t="s">
        <v>329</v>
      </c>
      <c r="L78" s="178">
        <f t="shared" si="11"/>
        <v>18.556094711136652</v>
      </c>
      <c r="M78" s="214" t="s">
        <v>24</v>
      </c>
      <c r="N78" s="178">
        <f t="shared" si="12"/>
        <v>8.3333333333333321</v>
      </c>
      <c r="O78" s="214" t="s">
        <v>329</v>
      </c>
      <c r="P78" s="178">
        <f t="shared" si="13"/>
        <v>18.556094711136652</v>
      </c>
      <c r="Q78" s="179">
        <f t="shared" si="14"/>
        <v>53.778856088939961</v>
      </c>
      <c r="S78" s="218" t="s">
        <v>255</v>
      </c>
      <c r="T78" s="218" t="s">
        <v>331</v>
      </c>
      <c r="U78" s="219" t="s">
        <v>87</v>
      </c>
      <c r="V78" s="219" t="s">
        <v>500</v>
      </c>
      <c r="W78" s="220" t="s">
        <v>1502</v>
      </c>
      <c r="X78" s="218" t="s">
        <v>494</v>
      </c>
      <c r="Y78" s="221" t="s">
        <v>257</v>
      </c>
      <c r="Z78" s="221" t="s">
        <v>255</v>
      </c>
      <c r="AA78" s="221" t="s">
        <v>255</v>
      </c>
      <c r="AB78" s="221" t="s">
        <v>258</v>
      </c>
    </row>
    <row r="79" spans="1:28" x14ac:dyDescent="0.2">
      <c r="A79" s="18">
        <v>77</v>
      </c>
      <c r="B79" s="145" t="s">
        <v>305</v>
      </c>
      <c r="C79" s="212" t="s">
        <v>239</v>
      </c>
      <c r="D79" s="135" t="s">
        <v>1480</v>
      </c>
      <c r="F79" s="134" t="s">
        <v>309</v>
      </c>
      <c r="G79" s="213">
        <v>15</v>
      </c>
      <c r="H79" s="77" t="s">
        <v>55</v>
      </c>
      <c r="I79" s="214" t="s">
        <v>24</v>
      </c>
      <c r="J79" s="178">
        <f t="shared" si="10"/>
        <v>6.666666666666667</v>
      </c>
      <c r="K79" s="214" t="s">
        <v>309</v>
      </c>
      <c r="L79" s="178">
        <f t="shared" si="11"/>
        <v>14.831494502205494</v>
      </c>
      <c r="M79" s="214" t="s">
        <v>24</v>
      </c>
      <c r="N79" s="178">
        <f t="shared" si="12"/>
        <v>6.666666666666667</v>
      </c>
      <c r="O79" s="214" t="s">
        <v>328</v>
      </c>
      <c r="P79" s="178">
        <f t="shared" si="13"/>
        <v>23.10739533744222</v>
      </c>
      <c r="Q79" s="179">
        <f t="shared" si="14"/>
        <v>51.27222317298105</v>
      </c>
      <c r="S79" s="218" t="s">
        <v>257</v>
      </c>
      <c r="T79" s="218" t="s">
        <v>332</v>
      </c>
      <c r="U79" s="219" t="s">
        <v>1503</v>
      </c>
      <c r="V79" s="219" t="s">
        <v>1504</v>
      </c>
      <c r="W79" s="220" t="s">
        <v>1502</v>
      </c>
      <c r="X79" s="218" t="s">
        <v>497</v>
      </c>
      <c r="Y79" s="221" t="s">
        <v>258</v>
      </c>
      <c r="Z79" s="221" t="s">
        <v>257</v>
      </c>
      <c r="AA79" s="221" t="s">
        <v>257</v>
      </c>
      <c r="AB79" s="221" t="s">
        <v>255</v>
      </c>
    </row>
    <row r="80" spans="1:28" x14ac:dyDescent="0.2">
      <c r="A80" s="18">
        <v>78</v>
      </c>
      <c r="B80" s="145" t="s">
        <v>1422</v>
      </c>
      <c r="C80" s="212" t="s">
        <v>82</v>
      </c>
      <c r="D80" s="135" t="s">
        <v>634</v>
      </c>
      <c r="F80" s="134" t="s">
        <v>328</v>
      </c>
      <c r="G80" s="213">
        <v>13</v>
      </c>
      <c r="H80" s="77" t="s">
        <v>61</v>
      </c>
      <c r="I80" s="214" t="s">
        <v>24</v>
      </c>
      <c r="J80" s="178">
        <f t="shared" si="10"/>
        <v>7.6923076923076925</v>
      </c>
      <c r="K80" s="214" t="s">
        <v>328</v>
      </c>
      <c r="L80" s="178">
        <f t="shared" si="11"/>
        <v>7.6923076923076925</v>
      </c>
      <c r="M80" s="214" t="s">
        <v>24</v>
      </c>
      <c r="N80" s="178">
        <f t="shared" si="12"/>
        <v>7.6923076923076925</v>
      </c>
      <c r="O80" s="214" t="s">
        <v>308</v>
      </c>
      <c r="P80" s="178">
        <f t="shared" si="13"/>
        <v>17.122720697575982</v>
      </c>
      <c r="Q80" s="179">
        <f t="shared" si="14"/>
        <v>40.199643774499059</v>
      </c>
      <c r="S80" s="218" t="s">
        <v>258</v>
      </c>
      <c r="T80" s="218" t="s">
        <v>503</v>
      </c>
      <c r="U80" s="219" t="s">
        <v>1505</v>
      </c>
      <c r="V80" s="219" t="s">
        <v>1506</v>
      </c>
      <c r="W80" s="220" t="s">
        <v>1502</v>
      </c>
      <c r="X80" s="218" t="s">
        <v>486</v>
      </c>
      <c r="Y80" s="221" t="s">
        <v>255</v>
      </c>
      <c r="Z80" s="221" t="s">
        <v>260</v>
      </c>
      <c r="AA80" s="221" t="s">
        <v>258</v>
      </c>
      <c r="AB80" s="221" t="s">
        <v>257</v>
      </c>
    </row>
    <row r="81" spans="1:28" x14ac:dyDescent="0.2">
      <c r="A81" s="18">
        <v>79</v>
      </c>
      <c r="B81" s="145" t="s">
        <v>1499</v>
      </c>
      <c r="C81" s="212" t="s">
        <v>88</v>
      </c>
      <c r="D81" s="135" t="s">
        <v>1500</v>
      </c>
      <c r="F81" s="134" t="s">
        <v>329</v>
      </c>
      <c r="G81" s="213">
        <v>11</v>
      </c>
      <c r="H81" s="77" t="s">
        <v>1483</v>
      </c>
      <c r="I81" s="214" t="s">
        <v>24</v>
      </c>
      <c r="J81" s="178">
        <f t="shared" si="10"/>
        <v>9.0909090909090917</v>
      </c>
      <c r="K81" s="214" t="s">
        <v>329</v>
      </c>
      <c r="L81" s="178">
        <f t="shared" si="11"/>
        <v>9.0909090909090917</v>
      </c>
      <c r="M81" s="214" t="s">
        <v>24</v>
      </c>
      <c r="N81" s="178">
        <f t="shared" si="12"/>
        <v>9.0909090909090917</v>
      </c>
      <c r="O81" s="214" t="s">
        <v>25</v>
      </c>
      <c r="P81" s="178">
        <f t="shared" si="13"/>
        <v>0</v>
      </c>
      <c r="Q81" s="179">
        <f t="shared" si="14"/>
        <v>27.272727272727273</v>
      </c>
      <c r="S81" s="218" t="s">
        <v>259</v>
      </c>
      <c r="T81" s="218" t="s">
        <v>334</v>
      </c>
      <c r="U81" s="219" t="s">
        <v>127</v>
      </c>
      <c r="V81" s="219" t="s">
        <v>1507</v>
      </c>
      <c r="W81" s="220" t="s">
        <v>1502</v>
      </c>
      <c r="X81" s="218" t="s">
        <v>564</v>
      </c>
      <c r="Y81" s="221" t="s">
        <v>259</v>
      </c>
      <c r="Z81" s="221" t="s">
        <v>259</v>
      </c>
      <c r="AA81" s="221" t="s">
        <v>259</v>
      </c>
      <c r="AB81" s="221" t="s">
        <v>259</v>
      </c>
    </row>
    <row r="82" spans="1:28" x14ac:dyDescent="0.2">
      <c r="A82" s="18">
        <v>80</v>
      </c>
      <c r="B82" s="145" t="s">
        <v>1452</v>
      </c>
      <c r="C82" s="212" t="s">
        <v>353</v>
      </c>
      <c r="D82" s="135" t="s">
        <v>1453</v>
      </c>
      <c r="F82" s="134" t="s">
        <v>662</v>
      </c>
      <c r="G82" s="213">
        <v>18</v>
      </c>
      <c r="H82" s="77" t="s">
        <v>56</v>
      </c>
      <c r="I82" s="214" t="s">
        <v>24</v>
      </c>
      <c r="J82" s="178">
        <f t="shared" si="10"/>
        <v>5.5555555555555554</v>
      </c>
      <c r="K82" s="214" t="s">
        <v>24</v>
      </c>
      <c r="L82" s="178">
        <f t="shared" si="11"/>
        <v>5.5555555555555554</v>
      </c>
      <c r="M82" s="214" t="s">
        <v>25</v>
      </c>
      <c r="N82" s="178">
        <f t="shared" si="12"/>
        <v>0</v>
      </c>
      <c r="O82" s="214" t="s">
        <v>307</v>
      </c>
      <c r="P82" s="178">
        <f t="shared" si="13"/>
        <v>12.352290297362718</v>
      </c>
      <c r="Q82" s="179">
        <f t="shared" si="14"/>
        <v>23.463401408473828</v>
      </c>
      <c r="R82" s="1"/>
      <c r="S82" s="218" t="s">
        <v>260</v>
      </c>
      <c r="T82" s="218" t="s">
        <v>1508</v>
      </c>
      <c r="U82" s="219" t="s">
        <v>92</v>
      </c>
      <c r="V82" s="219" t="s">
        <v>1509</v>
      </c>
      <c r="W82" s="220" t="s">
        <v>1502</v>
      </c>
      <c r="X82" s="218" t="s">
        <v>506</v>
      </c>
      <c r="Y82" s="221" t="s">
        <v>260</v>
      </c>
      <c r="Z82" s="221" t="s">
        <v>258</v>
      </c>
      <c r="AA82" s="221" t="s">
        <v>260</v>
      </c>
      <c r="AB82" s="221" t="s">
        <v>261</v>
      </c>
    </row>
    <row r="83" spans="1:28" x14ac:dyDescent="0.2">
      <c r="A83" s="18">
        <v>81</v>
      </c>
      <c r="B83" s="145" t="s">
        <v>317</v>
      </c>
      <c r="C83" s="212" t="s">
        <v>155</v>
      </c>
      <c r="D83" s="135" t="s">
        <v>1519</v>
      </c>
      <c r="F83" s="134" t="s">
        <v>1482</v>
      </c>
      <c r="G83" s="213">
        <v>12</v>
      </c>
      <c r="H83" s="77" t="s">
        <v>1502</v>
      </c>
      <c r="I83" s="214" t="s">
        <v>24</v>
      </c>
      <c r="J83" s="178">
        <f t="shared" si="10"/>
        <v>8.3333333333333321</v>
      </c>
      <c r="K83" s="214" t="s">
        <v>25</v>
      </c>
      <c r="L83" s="178">
        <f t="shared" si="11"/>
        <v>0</v>
      </c>
      <c r="M83" s="214" t="s">
        <v>25</v>
      </c>
      <c r="N83" s="178">
        <f t="shared" si="12"/>
        <v>0</v>
      </c>
      <c r="O83" s="214" t="s">
        <v>25</v>
      </c>
      <c r="P83" s="178">
        <f t="shared" si="13"/>
        <v>0</v>
      </c>
      <c r="Q83" s="179">
        <f t="shared" si="14"/>
        <v>8.3333333333333321</v>
      </c>
      <c r="S83" s="218" t="s">
        <v>261</v>
      </c>
      <c r="T83" s="218" t="s">
        <v>1510</v>
      </c>
      <c r="U83" s="219" t="s">
        <v>350</v>
      </c>
      <c r="V83" s="219" t="s">
        <v>1511</v>
      </c>
      <c r="W83" s="220" t="s">
        <v>1502</v>
      </c>
      <c r="X83" s="218" t="s">
        <v>1414</v>
      </c>
      <c r="Y83" s="221" t="s">
        <v>261</v>
      </c>
      <c r="Z83" s="221" t="s">
        <v>305</v>
      </c>
      <c r="AA83" s="221" t="s">
        <v>24</v>
      </c>
      <c r="AB83" s="221" t="s">
        <v>260</v>
      </c>
    </row>
    <row r="84" spans="1:28" x14ac:dyDescent="0.2">
      <c r="A84" s="18">
        <v>82</v>
      </c>
      <c r="B84" s="145" t="s">
        <v>563</v>
      </c>
      <c r="C84" s="212" t="s">
        <v>346</v>
      </c>
      <c r="D84" s="135" t="s">
        <v>347</v>
      </c>
      <c r="F84" s="134" t="s">
        <v>1482</v>
      </c>
      <c r="G84" s="213">
        <v>15</v>
      </c>
      <c r="H84" s="77" t="s">
        <v>55</v>
      </c>
      <c r="I84" s="214" t="s">
        <v>24</v>
      </c>
      <c r="J84" s="178">
        <f t="shared" si="10"/>
        <v>6.666666666666667</v>
      </c>
      <c r="K84" s="214" t="s">
        <v>25</v>
      </c>
      <c r="L84" s="178">
        <f t="shared" si="11"/>
        <v>0</v>
      </c>
      <c r="M84" s="214" t="s">
        <v>25</v>
      </c>
      <c r="N84" s="178">
        <f t="shared" si="12"/>
        <v>0</v>
      </c>
      <c r="O84" s="214" t="s">
        <v>25</v>
      </c>
      <c r="P84" s="178">
        <f t="shared" si="13"/>
        <v>0</v>
      </c>
      <c r="Q84" s="179">
        <f t="shared" si="14"/>
        <v>6.666666666666667</v>
      </c>
      <c r="S84" s="218" t="s">
        <v>303</v>
      </c>
      <c r="T84" s="218" t="s">
        <v>343</v>
      </c>
      <c r="U84" s="219" t="s">
        <v>117</v>
      </c>
      <c r="V84" s="219" t="s">
        <v>159</v>
      </c>
      <c r="W84" s="220" t="s">
        <v>1502</v>
      </c>
      <c r="X84" s="218" t="s">
        <v>1414</v>
      </c>
      <c r="Y84" s="221" t="s">
        <v>305</v>
      </c>
      <c r="Z84" s="221" t="s">
        <v>261</v>
      </c>
      <c r="AA84" s="221" t="s">
        <v>261</v>
      </c>
      <c r="AB84" s="221" t="s">
        <v>303</v>
      </c>
    </row>
    <row r="85" spans="1:28" x14ac:dyDescent="0.2">
      <c r="J85" s="17"/>
      <c r="K85" s="211"/>
      <c r="L85" s="17"/>
      <c r="M85" s="211"/>
      <c r="N85" s="17"/>
      <c r="O85" s="211"/>
      <c r="P85" s="17"/>
      <c r="Q85" s="17"/>
      <c r="S85" s="218" t="s">
        <v>305</v>
      </c>
      <c r="T85" s="218" t="s">
        <v>1512</v>
      </c>
      <c r="U85" s="219" t="s">
        <v>104</v>
      </c>
      <c r="V85" s="219" t="s">
        <v>1513</v>
      </c>
      <c r="W85" s="220" t="s">
        <v>1502</v>
      </c>
      <c r="X85" s="218" t="s">
        <v>1433</v>
      </c>
      <c r="Y85" s="221" t="s">
        <v>303</v>
      </c>
      <c r="Z85" s="221" t="s">
        <v>303</v>
      </c>
      <c r="AA85" s="221" t="s">
        <v>303</v>
      </c>
      <c r="AB85" s="221" t="s">
        <v>305</v>
      </c>
    </row>
    <row r="86" spans="1:28" x14ac:dyDescent="0.2">
      <c r="J86" s="17"/>
      <c r="K86" s="211"/>
      <c r="L86" s="17"/>
      <c r="M86" s="211"/>
      <c r="N86" s="17"/>
      <c r="O86" s="211"/>
      <c r="P86" s="17"/>
      <c r="Q86" s="17"/>
      <c r="S86" s="218" t="s">
        <v>253</v>
      </c>
      <c r="T86" s="218" t="s">
        <v>1514</v>
      </c>
      <c r="U86" s="219" t="s">
        <v>1357</v>
      </c>
      <c r="V86" s="219" t="s">
        <v>1515</v>
      </c>
      <c r="W86" s="220" t="s">
        <v>1502</v>
      </c>
      <c r="X86" s="218" t="s">
        <v>558</v>
      </c>
      <c r="Y86" s="221" t="s">
        <v>253</v>
      </c>
      <c r="Z86" s="221" t="s">
        <v>253</v>
      </c>
      <c r="AA86" s="221" t="s">
        <v>24</v>
      </c>
      <c r="AB86" s="221" t="s">
        <v>253</v>
      </c>
    </row>
    <row r="87" spans="1:28" x14ac:dyDescent="0.2">
      <c r="S87" s="218" t="s">
        <v>329</v>
      </c>
      <c r="T87" s="218" t="s">
        <v>1516</v>
      </c>
      <c r="U87" s="219" t="s">
        <v>1517</v>
      </c>
      <c r="V87" s="219" t="s">
        <v>1518</v>
      </c>
      <c r="W87" s="220" t="s">
        <v>1502</v>
      </c>
      <c r="X87" s="218" t="s">
        <v>1421</v>
      </c>
      <c r="Y87" s="221" t="s">
        <v>24</v>
      </c>
      <c r="Z87" s="221" t="s">
        <v>329</v>
      </c>
      <c r="AA87" s="221" t="s">
        <v>24</v>
      </c>
      <c r="AB87" s="221" t="s">
        <v>329</v>
      </c>
    </row>
    <row r="88" spans="1:28" x14ac:dyDescent="0.2">
      <c r="S88" s="218" t="s">
        <v>1482</v>
      </c>
      <c r="T88" s="218" t="s">
        <v>317</v>
      </c>
      <c r="U88" s="219" t="s">
        <v>155</v>
      </c>
      <c r="V88" s="219" t="s">
        <v>1519</v>
      </c>
      <c r="W88" s="220" t="s">
        <v>1502</v>
      </c>
      <c r="X88" s="218" t="s">
        <v>1423</v>
      </c>
      <c r="Y88" s="221" t="s">
        <v>24</v>
      </c>
      <c r="Z88" s="221" t="s">
        <v>25</v>
      </c>
      <c r="AA88" s="221" t="s">
        <v>25</v>
      </c>
      <c r="AB88" s="221" t="s">
        <v>25</v>
      </c>
    </row>
    <row r="89" spans="1:28" x14ac:dyDescent="0.2">
      <c r="S89" s="17"/>
      <c r="T89" s="222"/>
      <c r="V89" s="222"/>
      <c r="W89" s="17"/>
      <c r="X89" s="17"/>
      <c r="Y89" s="17"/>
      <c r="Z89" s="17"/>
      <c r="AA89" s="17"/>
      <c r="AB89" s="17"/>
    </row>
    <row r="90" spans="1:28" x14ac:dyDescent="0.2">
      <c r="S90" s="17"/>
      <c r="T90" s="222"/>
      <c r="V90" s="222"/>
      <c r="W90" s="17"/>
      <c r="X90" s="17"/>
      <c r="Y90" s="17"/>
      <c r="Z90" s="17"/>
      <c r="AA90" s="17"/>
      <c r="AB90" s="17"/>
    </row>
    <row r="91" spans="1:28" x14ac:dyDescent="0.2">
      <c r="S91" s="17"/>
      <c r="T91" s="222"/>
      <c r="V91" s="222"/>
      <c r="W91" s="17"/>
      <c r="X91" s="17"/>
      <c r="Y91" s="17"/>
      <c r="Z91" s="17"/>
      <c r="AA91" s="17"/>
      <c r="AB91" s="17"/>
    </row>
    <row r="92" spans="1:28" x14ac:dyDescent="0.2">
      <c r="J92" s="211"/>
      <c r="K92" s="211"/>
      <c r="L92" s="211"/>
      <c r="M92" s="17"/>
      <c r="N92" s="17"/>
      <c r="O92" s="17"/>
      <c r="P92" s="222"/>
      <c r="Q92" s="17"/>
      <c r="R92" s="222"/>
      <c r="S92" s="17"/>
      <c r="T92" s="17"/>
      <c r="W92" s="17"/>
      <c r="X92" s="17"/>
      <c r="Y92" s="17"/>
      <c r="Z92" s="17"/>
      <c r="AA92" s="17"/>
      <c r="AB92" s="17"/>
    </row>
    <row r="93" spans="1:28" x14ac:dyDescent="0.2">
      <c r="J93" s="211"/>
      <c r="K93" s="211"/>
      <c r="L93" s="211"/>
      <c r="M93" s="17"/>
      <c r="N93" s="17"/>
      <c r="O93" s="17"/>
      <c r="P93" s="222"/>
      <c r="Q93" s="17"/>
      <c r="R93" s="222"/>
      <c r="S93" s="17"/>
      <c r="T93" s="17"/>
      <c r="W93" s="17"/>
      <c r="X93" s="17"/>
      <c r="Y93" s="17"/>
      <c r="Z93" s="17"/>
      <c r="AA93" s="17"/>
      <c r="AB93" s="17"/>
    </row>
    <row r="94" spans="1:28" x14ac:dyDescent="0.2">
      <c r="J94" s="211"/>
      <c r="K94" s="211"/>
      <c r="L94" s="211"/>
      <c r="M94" s="17"/>
      <c r="N94" s="17"/>
      <c r="O94" s="17"/>
      <c r="P94" s="222"/>
      <c r="Q94" s="17"/>
      <c r="R94" s="222"/>
      <c r="S94" s="17"/>
      <c r="T94" s="17"/>
      <c r="W94" s="17"/>
      <c r="X94" s="17"/>
      <c r="Y94" s="17"/>
      <c r="Z94" s="17"/>
      <c r="AA94" s="17"/>
      <c r="AB94" s="17"/>
    </row>
    <row r="95" spans="1:28" x14ac:dyDescent="0.2">
      <c r="J95" s="211"/>
      <c r="K95" s="211"/>
      <c r="L95" s="211"/>
      <c r="M95" s="17"/>
      <c r="N95" s="17"/>
      <c r="O95" s="17"/>
      <c r="P95" s="222"/>
      <c r="Q95" s="17"/>
      <c r="R95" s="222"/>
      <c r="S95" s="17"/>
      <c r="T95" s="17"/>
      <c r="W95" s="17"/>
      <c r="X95" s="17"/>
      <c r="Y95" s="17"/>
      <c r="Z95" s="17"/>
      <c r="AA95" s="17"/>
      <c r="AB95" s="17"/>
    </row>
    <row r="96" spans="1:28" x14ac:dyDescent="0.2">
      <c r="J96" s="211"/>
      <c r="K96" s="211"/>
      <c r="L96" s="211"/>
      <c r="M96" s="17"/>
      <c r="N96" s="17"/>
      <c r="O96" s="17"/>
      <c r="P96" s="222"/>
      <c r="Q96" s="17"/>
      <c r="R96" s="222"/>
      <c r="S96" s="17"/>
      <c r="T96" s="17"/>
      <c r="W96" s="17"/>
      <c r="X96" s="17"/>
      <c r="Y96" s="17"/>
      <c r="Z96" s="17"/>
      <c r="AA96" s="17"/>
      <c r="AB96" s="17"/>
    </row>
    <row r="97" spans="10:28" x14ac:dyDescent="0.2">
      <c r="J97" s="211"/>
      <c r="K97" s="211"/>
      <c r="L97" s="211"/>
      <c r="M97" s="17"/>
      <c r="N97" s="17"/>
      <c r="O97" s="17"/>
      <c r="P97" s="222"/>
      <c r="Q97" s="17"/>
      <c r="R97" s="222"/>
      <c r="S97" s="17"/>
      <c r="T97" s="17"/>
      <c r="W97" s="17"/>
      <c r="X97" s="17"/>
      <c r="Y97" s="17"/>
      <c r="Z97" s="17"/>
      <c r="AA97" s="17"/>
      <c r="AB97" s="17"/>
    </row>
    <row r="98" spans="10:28" x14ac:dyDescent="0.2">
      <c r="J98" s="211"/>
      <c r="K98" s="211"/>
      <c r="L98" s="211"/>
      <c r="M98" s="17"/>
      <c r="N98" s="17"/>
      <c r="O98" s="17"/>
      <c r="P98" s="222"/>
      <c r="Q98" s="17"/>
      <c r="R98" s="222"/>
      <c r="S98" s="17"/>
      <c r="T98" s="17"/>
      <c r="W98" s="17"/>
      <c r="X98" s="17"/>
      <c r="Y98" s="17"/>
      <c r="Z98" s="17"/>
      <c r="AA98" s="17"/>
      <c r="AB98" s="17"/>
    </row>
    <row r="99" spans="10:28" x14ac:dyDescent="0.2">
      <c r="J99" s="211"/>
      <c r="K99" s="211"/>
      <c r="L99" s="211"/>
      <c r="M99" s="17"/>
      <c r="N99" s="17"/>
      <c r="O99" s="17"/>
      <c r="P99" s="222"/>
      <c r="Q99" s="17"/>
      <c r="R99" s="222"/>
      <c r="S99" s="17"/>
      <c r="T99" s="17"/>
      <c r="W99" s="17"/>
      <c r="X99" s="17"/>
      <c r="Y99" s="17"/>
      <c r="Z99" s="17"/>
      <c r="AA99" s="17"/>
      <c r="AB99" s="17"/>
    </row>
    <row r="100" spans="10:28" x14ac:dyDescent="0.2">
      <c r="J100" s="211"/>
      <c r="K100" s="211"/>
      <c r="L100" s="211"/>
      <c r="M100" s="17"/>
      <c r="N100" s="17"/>
      <c r="O100" s="17"/>
      <c r="P100" s="222"/>
      <c r="Q100" s="17"/>
      <c r="R100" s="222"/>
      <c r="S100" s="17"/>
      <c r="T100" s="17"/>
      <c r="W100" s="17"/>
      <c r="X100" s="17"/>
      <c r="Y100" s="17"/>
      <c r="Z100" s="17"/>
      <c r="AA100" s="17"/>
      <c r="AB100" s="17"/>
    </row>
    <row r="101" spans="10:28" x14ac:dyDescent="0.2">
      <c r="J101" s="211"/>
      <c r="K101" s="211"/>
      <c r="L101" s="211"/>
      <c r="M101" s="17"/>
      <c r="N101" s="17"/>
      <c r="O101" s="17"/>
      <c r="P101" s="222"/>
      <c r="Q101" s="17"/>
      <c r="R101" s="222"/>
      <c r="S101" s="17"/>
      <c r="T101" s="17"/>
      <c r="W101" s="17"/>
      <c r="X101" s="17"/>
      <c r="Y101" s="17"/>
      <c r="Z101" s="17"/>
      <c r="AA101" s="17"/>
      <c r="AB101" s="17"/>
    </row>
    <row r="102" spans="10:28" x14ac:dyDescent="0.2">
      <c r="J102" s="211"/>
      <c r="K102" s="211"/>
      <c r="L102" s="211"/>
      <c r="M102" s="17"/>
      <c r="N102" s="17"/>
      <c r="O102" s="17"/>
      <c r="P102" s="222"/>
      <c r="Q102" s="17"/>
      <c r="R102" s="222"/>
      <c r="S102" s="17"/>
      <c r="T102" s="17"/>
      <c r="W102" s="17"/>
      <c r="X102" s="17"/>
      <c r="Y102" s="17"/>
      <c r="Z102" s="17"/>
      <c r="AA102" s="17"/>
      <c r="AB102" s="17"/>
    </row>
    <row r="103" spans="10:28" x14ac:dyDescent="0.2">
      <c r="J103" s="211"/>
      <c r="K103" s="211"/>
      <c r="L103" s="211"/>
      <c r="M103" s="17"/>
      <c r="N103" s="17"/>
      <c r="O103" s="17"/>
      <c r="P103" s="222"/>
      <c r="Q103" s="17"/>
      <c r="R103" s="222"/>
      <c r="S103" s="17"/>
      <c r="T103" s="17"/>
      <c r="W103" s="17"/>
      <c r="X103" s="17"/>
      <c r="Y103" s="17"/>
      <c r="Z103" s="17"/>
      <c r="AA103" s="17"/>
      <c r="AB103" s="17"/>
    </row>
    <row r="104" spans="10:28" x14ac:dyDescent="0.2">
      <c r="J104" s="211"/>
      <c r="K104" s="211"/>
      <c r="L104" s="211"/>
      <c r="M104" s="17"/>
      <c r="N104" s="17"/>
      <c r="O104" s="17"/>
      <c r="P104" s="222"/>
      <c r="Q104" s="17"/>
      <c r="R104" s="222"/>
      <c r="S104" s="17"/>
      <c r="T104" s="17"/>
      <c r="W104" s="17"/>
      <c r="X104" s="17"/>
      <c r="Y104" s="17"/>
      <c r="Z104" s="17"/>
      <c r="AA104" s="17"/>
      <c r="AB104" s="17"/>
    </row>
    <row r="105" spans="10:28" x14ac:dyDescent="0.2">
      <c r="J105" s="211"/>
      <c r="K105" s="211"/>
      <c r="L105" s="211"/>
      <c r="M105" s="17"/>
      <c r="N105" s="17"/>
      <c r="O105" s="17"/>
      <c r="P105" s="222"/>
      <c r="Q105" s="17"/>
      <c r="R105" s="222"/>
      <c r="S105" s="17"/>
      <c r="T105" s="17"/>
      <c r="W105" s="17"/>
      <c r="X105" s="17"/>
      <c r="Y105" s="17"/>
      <c r="Z105" s="17"/>
      <c r="AA105" s="17"/>
      <c r="AB105" s="17"/>
    </row>
    <row r="106" spans="10:28" x14ac:dyDescent="0.2">
      <c r="J106" s="211"/>
      <c r="K106" s="211"/>
      <c r="L106" s="211"/>
      <c r="M106" s="17"/>
      <c r="N106" s="17"/>
      <c r="O106" s="17"/>
      <c r="P106" s="222"/>
      <c r="Q106" s="17"/>
      <c r="R106" s="222"/>
      <c r="S106" s="17"/>
      <c r="T106" s="17"/>
      <c r="W106" s="17"/>
      <c r="X106" s="17"/>
      <c r="Y106" s="17"/>
      <c r="Z106" s="17"/>
      <c r="AA106" s="17"/>
      <c r="AB106" s="17"/>
    </row>
    <row r="107" spans="10:28" x14ac:dyDescent="0.2">
      <c r="J107" s="211"/>
      <c r="K107" s="211"/>
      <c r="L107" s="211"/>
      <c r="M107" s="17"/>
      <c r="N107" s="17"/>
      <c r="O107" s="17"/>
      <c r="P107" s="222"/>
      <c r="Q107" s="17"/>
      <c r="R107" s="222"/>
      <c r="S107" s="17"/>
      <c r="T107" s="17"/>
      <c r="W107" s="17"/>
      <c r="X107" s="17"/>
      <c r="Y107" s="17"/>
      <c r="Z107" s="17"/>
      <c r="AA107" s="17"/>
      <c r="AB107" s="17"/>
    </row>
    <row r="108" spans="10:28" x14ac:dyDescent="0.2">
      <c r="J108" s="211"/>
      <c r="K108" s="211"/>
      <c r="L108" s="211"/>
      <c r="M108" s="17"/>
      <c r="N108" s="17"/>
      <c r="O108" s="17"/>
      <c r="P108" s="222"/>
      <c r="Q108" s="17"/>
      <c r="R108" s="222"/>
      <c r="S108" s="17"/>
      <c r="T108" s="17"/>
      <c r="W108" s="17"/>
      <c r="X108" s="17"/>
      <c r="Y108" s="17"/>
      <c r="Z108" s="17"/>
      <c r="AA108" s="17"/>
      <c r="AB108" s="17"/>
    </row>
    <row r="109" spans="10:28" x14ac:dyDescent="0.2">
      <c r="J109" s="211"/>
      <c r="K109" s="211"/>
      <c r="L109" s="211"/>
      <c r="M109" s="17"/>
      <c r="N109" s="17"/>
      <c r="O109" s="17"/>
      <c r="P109" s="222"/>
      <c r="Q109" s="17"/>
      <c r="R109" s="222"/>
      <c r="S109" s="17"/>
      <c r="T109" s="17"/>
      <c r="W109" s="17"/>
      <c r="X109" s="17"/>
      <c r="Y109" s="17"/>
      <c r="Z109" s="17"/>
      <c r="AA109" s="17"/>
      <c r="AB109" s="17"/>
    </row>
    <row r="110" spans="10:28" x14ac:dyDescent="0.2">
      <c r="J110" s="211"/>
      <c r="K110" s="211"/>
      <c r="L110" s="211"/>
      <c r="M110" s="17"/>
      <c r="N110" s="17"/>
      <c r="O110" s="17"/>
      <c r="P110" s="222"/>
      <c r="Q110" s="17"/>
      <c r="R110" s="222"/>
      <c r="S110" s="17"/>
      <c r="T110" s="17"/>
      <c r="W110" s="17"/>
      <c r="X110" s="17"/>
      <c r="Y110" s="17"/>
      <c r="Z110" s="17"/>
      <c r="AA110" s="17"/>
      <c r="AB110" s="17"/>
    </row>
    <row r="111" spans="10:28" x14ac:dyDescent="0.2">
      <c r="J111" s="211"/>
      <c r="K111" s="211"/>
      <c r="L111" s="211"/>
      <c r="M111" s="17"/>
      <c r="N111" s="17"/>
      <c r="O111" s="17"/>
      <c r="P111" s="222"/>
      <c r="Q111" s="17"/>
      <c r="R111" s="222"/>
      <c r="S111" s="17"/>
      <c r="T111" s="17"/>
      <c r="W111" s="17"/>
      <c r="X111" s="17"/>
      <c r="Y111" s="17"/>
      <c r="Z111" s="17"/>
      <c r="AA111" s="17"/>
      <c r="AB111" s="17"/>
    </row>
    <row r="112" spans="10:28" x14ac:dyDescent="0.2">
      <c r="J112" s="211"/>
      <c r="K112" s="211"/>
      <c r="L112" s="211"/>
      <c r="M112" s="17"/>
      <c r="N112" s="17"/>
      <c r="O112" s="17"/>
      <c r="P112" s="222"/>
      <c r="Q112" s="17"/>
      <c r="R112" s="222"/>
      <c r="S112" s="17"/>
      <c r="T112" s="17"/>
      <c r="W112" s="17"/>
      <c r="X112" s="17"/>
      <c r="Y112" s="17"/>
      <c r="Z112" s="17"/>
      <c r="AA112" s="17"/>
      <c r="AB112" s="17"/>
    </row>
    <row r="113" spans="10:28" x14ac:dyDescent="0.2">
      <c r="J113" s="211"/>
      <c r="K113" s="211"/>
      <c r="L113" s="211"/>
      <c r="M113" s="17"/>
      <c r="N113" s="17"/>
      <c r="O113" s="17"/>
      <c r="P113" s="222"/>
      <c r="Q113" s="17"/>
      <c r="R113" s="222"/>
      <c r="S113" s="17"/>
      <c r="T113" s="17"/>
      <c r="W113" s="17"/>
      <c r="X113" s="17"/>
      <c r="Y113" s="17"/>
      <c r="Z113" s="17"/>
      <c r="AA113" s="17"/>
      <c r="AB113" s="17"/>
    </row>
    <row r="114" spans="10:28" x14ac:dyDescent="0.2">
      <c r="J114" s="211"/>
      <c r="K114" s="211"/>
      <c r="L114" s="211"/>
      <c r="M114" s="17"/>
      <c r="N114" s="17"/>
      <c r="O114" s="17"/>
      <c r="P114" s="222"/>
      <c r="Q114" s="17"/>
      <c r="R114" s="222"/>
      <c r="S114" s="17"/>
      <c r="T114" s="17"/>
      <c r="W114" s="17"/>
      <c r="X114" s="17"/>
      <c r="Y114" s="17"/>
      <c r="Z114" s="17"/>
      <c r="AA114" s="17"/>
      <c r="AB114" s="17"/>
    </row>
    <row r="115" spans="10:28" x14ac:dyDescent="0.2">
      <c r="J115" s="211"/>
      <c r="K115" s="211"/>
      <c r="L115" s="211"/>
      <c r="M115" s="17"/>
      <c r="N115" s="17"/>
      <c r="O115" s="17"/>
      <c r="P115" s="222"/>
      <c r="Q115" s="17"/>
      <c r="R115" s="222"/>
      <c r="S115" s="17"/>
      <c r="T115" s="17"/>
      <c r="W115" s="17"/>
      <c r="X115" s="17"/>
      <c r="Y115" s="17"/>
      <c r="Z115" s="17"/>
      <c r="AA115" s="17"/>
      <c r="AB115" s="17"/>
    </row>
    <row r="116" spans="10:28" x14ac:dyDescent="0.2">
      <c r="J116" s="211"/>
      <c r="K116" s="211"/>
      <c r="L116" s="211"/>
      <c r="M116" s="17"/>
      <c r="N116" s="17"/>
      <c r="O116" s="17"/>
      <c r="P116" s="222"/>
      <c r="Q116" s="17"/>
      <c r="R116" s="222"/>
      <c r="S116" s="17"/>
      <c r="T116" s="17"/>
      <c r="W116" s="17"/>
      <c r="X116" s="17"/>
      <c r="Y116" s="17"/>
      <c r="Z116" s="17"/>
      <c r="AA116" s="17"/>
      <c r="AB116" s="17"/>
    </row>
    <row r="117" spans="10:28" x14ac:dyDescent="0.2">
      <c r="J117" s="211"/>
      <c r="K117" s="211"/>
      <c r="L117" s="211"/>
      <c r="M117" s="17"/>
      <c r="N117" s="17"/>
      <c r="O117" s="17"/>
      <c r="P117" s="222"/>
      <c r="Q117" s="17"/>
      <c r="R117" s="222"/>
      <c r="S117" s="17"/>
      <c r="T117" s="17"/>
      <c r="W117" s="17"/>
      <c r="X117" s="17"/>
      <c r="Y117" s="17"/>
      <c r="Z117" s="17"/>
      <c r="AA117" s="17"/>
      <c r="AB117" s="17"/>
    </row>
    <row r="118" spans="10:28" x14ac:dyDescent="0.2">
      <c r="J118" s="211"/>
      <c r="K118" s="211"/>
      <c r="L118" s="211"/>
      <c r="M118" s="17"/>
      <c r="N118" s="17"/>
      <c r="O118" s="17"/>
      <c r="P118" s="222"/>
      <c r="Q118" s="17"/>
      <c r="R118" s="222"/>
      <c r="S118" s="17"/>
      <c r="T118" s="17"/>
      <c r="W118" s="17"/>
      <c r="X118" s="17"/>
      <c r="Y118" s="17"/>
      <c r="Z118" s="17"/>
      <c r="AA118" s="17"/>
      <c r="AB118" s="17"/>
    </row>
    <row r="119" spans="10:28" x14ac:dyDescent="0.2">
      <c r="J119" s="211"/>
      <c r="K119" s="211"/>
      <c r="L119" s="211"/>
      <c r="M119" s="17"/>
      <c r="N119" s="17"/>
      <c r="O119" s="17"/>
      <c r="P119" s="222"/>
      <c r="Q119" s="17"/>
      <c r="R119" s="222"/>
      <c r="S119" s="17"/>
      <c r="T119" s="17"/>
      <c r="W119" s="17"/>
      <c r="X119" s="17"/>
      <c r="Y119" s="17"/>
      <c r="Z119" s="17"/>
      <c r="AA119" s="17"/>
      <c r="AB119" s="17"/>
    </row>
    <row r="120" spans="10:28" x14ac:dyDescent="0.2">
      <c r="J120" s="211"/>
      <c r="K120" s="211"/>
      <c r="L120" s="211"/>
      <c r="M120" s="17"/>
      <c r="N120" s="17"/>
      <c r="O120" s="17"/>
      <c r="P120" s="222"/>
      <c r="Q120" s="17"/>
      <c r="R120" s="222"/>
      <c r="S120" s="17"/>
      <c r="T120" s="17"/>
      <c r="W120" s="17"/>
      <c r="X120" s="17"/>
      <c r="Y120" s="17"/>
      <c r="Z120" s="17"/>
      <c r="AA120" s="17"/>
      <c r="AB120" s="17"/>
    </row>
    <row r="121" spans="10:28" x14ac:dyDescent="0.2">
      <c r="J121" s="211"/>
      <c r="K121" s="211"/>
      <c r="L121" s="211"/>
      <c r="M121" s="17"/>
      <c r="N121" s="17"/>
      <c r="O121" s="17"/>
      <c r="P121" s="222"/>
      <c r="Q121" s="17"/>
      <c r="R121" s="222"/>
      <c r="S121" s="17"/>
      <c r="T121" s="17"/>
      <c r="W121" s="17"/>
      <c r="X121" s="17"/>
      <c r="Y121" s="17"/>
      <c r="Z121" s="17"/>
      <c r="AA121" s="17"/>
      <c r="AB121" s="17"/>
    </row>
    <row r="122" spans="10:28" x14ac:dyDescent="0.2">
      <c r="J122" s="211"/>
      <c r="K122" s="211"/>
      <c r="L122" s="211"/>
      <c r="M122" s="17"/>
      <c r="N122" s="17"/>
      <c r="O122" s="17"/>
      <c r="P122" s="222"/>
      <c r="Q122" s="17"/>
      <c r="R122" s="222"/>
      <c r="S122" s="17"/>
      <c r="T122" s="17"/>
      <c r="W122" s="17"/>
      <c r="X122" s="17"/>
      <c r="Y122" s="17"/>
      <c r="Z122" s="17"/>
      <c r="AA122" s="17"/>
      <c r="AB122" s="17"/>
    </row>
    <row r="123" spans="10:28" x14ac:dyDescent="0.2">
      <c r="J123" s="211"/>
      <c r="K123" s="211"/>
      <c r="L123" s="211"/>
      <c r="M123" s="17"/>
      <c r="N123" s="17"/>
      <c r="O123" s="17"/>
      <c r="P123" s="222"/>
      <c r="Q123" s="17"/>
      <c r="R123" s="222"/>
      <c r="S123" s="17"/>
      <c r="T123" s="17"/>
      <c r="W123" s="17"/>
      <c r="X123" s="17"/>
      <c r="Y123" s="17"/>
      <c r="Z123" s="17"/>
      <c r="AA123" s="17"/>
      <c r="AB123" s="17"/>
    </row>
    <row r="124" spans="10:28" x14ac:dyDescent="0.2">
      <c r="J124" s="211"/>
      <c r="K124" s="211"/>
      <c r="L124" s="211"/>
      <c r="M124" s="17"/>
      <c r="N124" s="17"/>
      <c r="O124" s="17"/>
      <c r="P124" s="222"/>
      <c r="Q124" s="17"/>
      <c r="R124" s="222"/>
      <c r="S124" s="17"/>
      <c r="T124" s="17"/>
      <c r="W124" s="17"/>
      <c r="X124" s="17"/>
      <c r="Y124" s="17"/>
      <c r="Z124" s="17"/>
      <c r="AA124" s="17"/>
      <c r="AB124" s="17"/>
    </row>
    <row r="125" spans="10:28" x14ac:dyDescent="0.2">
      <c r="J125" s="211"/>
      <c r="K125" s="211"/>
      <c r="L125" s="211"/>
      <c r="M125" s="17"/>
      <c r="N125" s="17"/>
      <c r="O125" s="17"/>
      <c r="P125" s="222"/>
      <c r="Q125" s="17"/>
      <c r="R125" s="222"/>
      <c r="S125" s="17"/>
      <c r="T125" s="17"/>
      <c r="W125" s="17"/>
      <c r="X125" s="17"/>
      <c r="Y125" s="17"/>
      <c r="Z125" s="17"/>
      <c r="AA125" s="17"/>
      <c r="AB125" s="17"/>
    </row>
    <row r="126" spans="10:28" x14ac:dyDescent="0.2">
      <c r="J126" s="211"/>
      <c r="K126" s="211"/>
      <c r="L126" s="211"/>
      <c r="M126" s="17"/>
      <c r="N126" s="17"/>
      <c r="O126" s="17"/>
      <c r="P126" s="222"/>
      <c r="Q126" s="17"/>
      <c r="R126" s="222"/>
      <c r="S126" s="17"/>
      <c r="T126" s="17"/>
      <c r="W126" s="17"/>
      <c r="X126" s="17"/>
      <c r="Y126" s="17"/>
      <c r="Z126" s="17"/>
      <c r="AA126" s="17"/>
      <c r="AB126" s="17"/>
    </row>
    <row r="127" spans="10:28" x14ac:dyDescent="0.2">
      <c r="J127" s="211"/>
      <c r="K127" s="211"/>
      <c r="L127" s="211"/>
      <c r="M127" s="17"/>
      <c r="N127" s="17"/>
      <c r="O127" s="17"/>
      <c r="P127" s="222"/>
      <c r="Q127" s="17"/>
      <c r="R127" s="222"/>
      <c r="S127" s="17"/>
      <c r="T127" s="17"/>
      <c r="W127" s="17"/>
      <c r="X127" s="17"/>
      <c r="Y127" s="17"/>
      <c r="Z127" s="17"/>
      <c r="AA127" s="17"/>
      <c r="AB127" s="17"/>
    </row>
    <row r="128" spans="10:28" x14ac:dyDescent="0.2">
      <c r="J128" s="211"/>
      <c r="K128" s="211"/>
      <c r="L128" s="211"/>
      <c r="M128" s="17"/>
      <c r="N128" s="17"/>
      <c r="O128" s="17"/>
      <c r="P128" s="222"/>
      <c r="Q128" s="17"/>
      <c r="R128" s="222"/>
      <c r="S128" s="17"/>
      <c r="T128" s="17"/>
      <c r="W128" s="17"/>
      <c r="X128" s="17"/>
      <c r="Y128" s="17"/>
      <c r="Z128" s="17"/>
      <c r="AA128" s="17"/>
      <c r="AB128" s="17"/>
    </row>
    <row r="129" spans="10:28" x14ac:dyDescent="0.2">
      <c r="J129" s="211"/>
      <c r="K129" s="211"/>
      <c r="L129" s="211"/>
      <c r="M129" s="17"/>
      <c r="N129" s="17"/>
      <c r="O129" s="17"/>
      <c r="P129" s="222"/>
      <c r="Q129" s="17"/>
      <c r="R129" s="222"/>
      <c r="S129" s="17"/>
      <c r="T129" s="17"/>
      <c r="W129" s="17"/>
      <c r="X129" s="17"/>
      <c r="Y129" s="17"/>
      <c r="Z129" s="17"/>
      <c r="AA129" s="17"/>
      <c r="AB129" s="17"/>
    </row>
    <row r="130" spans="10:28" x14ac:dyDescent="0.2">
      <c r="J130" s="211"/>
      <c r="K130" s="211"/>
      <c r="L130" s="211"/>
      <c r="M130" s="17"/>
      <c r="N130" s="17"/>
      <c r="O130" s="17"/>
      <c r="P130" s="222"/>
      <c r="Q130" s="17"/>
      <c r="R130" s="222"/>
      <c r="S130" s="17"/>
      <c r="T130" s="17"/>
      <c r="W130" s="17"/>
      <c r="X130" s="17"/>
      <c r="Y130" s="17"/>
      <c r="Z130" s="17"/>
      <c r="AA130" s="17"/>
      <c r="AB130" s="17"/>
    </row>
    <row r="131" spans="10:28" x14ac:dyDescent="0.2">
      <c r="J131" s="211"/>
      <c r="K131" s="211"/>
      <c r="L131" s="211"/>
      <c r="M131" s="17"/>
      <c r="N131" s="17"/>
      <c r="O131" s="17"/>
      <c r="P131" s="222"/>
      <c r="Q131" s="17"/>
      <c r="R131" s="222"/>
      <c r="S131" s="17"/>
      <c r="T131" s="17"/>
      <c r="W131" s="17"/>
      <c r="X131" s="17"/>
      <c r="Y131" s="17"/>
      <c r="Z131" s="17"/>
      <c r="AA131" s="17"/>
      <c r="AB131" s="17"/>
    </row>
    <row r="132" spans="10:28" x14ac:dyDescent="0.2">
      <c r="J132" s="211"/>
      <c r="K132" s="211"/>
      <c r="L132" s="211"/>
      <c r="M132" s="17"/>
      <c r="N132" s="17"/>
      <c r="O132" s="17"/>
      <c r="P132" s="222"/>
      <c r="Q132" s="17"/>
      <c r="R132" s="222"/>
      <c r="S132" s="17"/>
      <c r="T132" s="17"/>
      <c r="W132" s="17"/>
      <c r="X132" s="17"/>
      <c r="Y132" s="17"/>
      <c r="Z132" s="17"/>
      <c r="AA132" s="17"/>
      <c r="AB132" s="17"/>
    </row>
    <row r="133" spans="10:28" x14ac:dyDescent="0.2">
      <c r="J133" s="211"/>
      <c r="K133" s="211"/>
      <c r="L133" s="211"/>
      <c r="M133" s="17"/>
      <c r="N133" s="17"/>
      <c r="O133" s="17"/>
      <c r="P133" s="222"/>
      <c r="Q133" s="17"/>
      <c r="R133" s="222"/>
      <c r="S133" s="17"/>
      <c r="T133" s="17"/>
      <c r="W133" s="17"/>
      <c r="X133" s="17"/>
      <c r="Y133" s="17"/>
      <c r="Z133" s="17"/>
      <c r="AA133" s="17"/>
      <c r="AB133" s="17"/>
    </row>
    <row r="134" spans="10:28" x14ac:dyDescent="0.2">
      <c r="J134" s="211"/>
      <c r="K134" s="211"/>
      <c r="L134" s="211"/>
      <c r="M134" s="17"/>
      <c r="N134" s="17"/>
      <c r="O134" s="17"/>
      <c r="P134" s="222"/>
      <c r="Q134" s="17"/>
      <c r="R134" s="222"/>
      <c r="S134" s="17"/>
      <c r="T134" s="17"/>
      <c r="W134" s="17"/>
      <c r="X134" s="17"/>
      <c r="Y134" s="17"/>
      <c r="Z134" s="17"/>
      <c r="AA134" s="17"/>
      <c r="AB134" s="17"/>
    </row>
    <row r="135" spans="10:28" x14ac:dyDescent="0.2">
      <c r="J135" s="211"/>
      <c r="K135" s="211"/>
      <c r="L135" s="211"/>
      <c r="M135" s="17"/>
      <c r="N135" s="17"/>
      <c r="O135" s="17"/>
      <c r="P135" s="222"/>
      <c r="Q135" s="17"/>
      <c r="R135" s="222"/>
      <c r="S135" s="17"/>
      <c r="T135" s="17"/>
      <c r="W135" s="17"/>
      <c r="X135" s="17"/>
      <c r="Y135" s="17"/>
      <c r="Z135" s="17"/>
      <c r="AA135" s="17"/>
      <c r="AB135" s="17"/>
    </row>
    <row r="136" spans="10:28" x14ac:dyDescent="0.2">
      <c r="J136" s="211"/>
      <c r="K136" s="211"/>
      <c r="L136" s="211"/>
      <c r="M136" s="17"/>
      <c r="N136" s="17"/>
      <c r="O136" s="17"/>
      <c r="P136" s="222"/>
      <c r="Q136" s="17"/>
      <c r="R136" s="222"/>
      <c r="S136" s="17"/>
      <c r="T136" s="17"/>
      <c r="W136" s="17"/>
      <c r="X136" s="17"/>
      <c r="Y136" s="17"/>
      <c r="Z136" s="17"/>
      <c r="AA136" s="17"/>
      <c r="AB136" s="17"/>
    </row>
    <row r="137" spans="10:28" x14ac:dyDescent="0.2">
      <c r="J137" s="211"/>
      <c r="K137" s="211"/>
      <c r="L137" s="211"/>
      <c r="M137" s="17"/>
      <c r="N137" s="17"/>
      <c r="O137" s="17"/>
      <c r="P137" s="222"/>
      <c r="Q137" s="17"/>
      <c r="R137" s="222"/>
      <c r="S137" s="17"/>
      <c r="T137" s="17"/>
      <c r="W137" s="17"/>
      <c r="X137" s="17"/>
      <c r="Y137" s="17"/>
      <c r="Z137" s="17"/>
      <c r="AA137" s="17"/>
      <c r="AB137" s="17"/>
    </row>
    <row r="138" spans="10:28" x14ac:dyDescent="0.2">
      <c r="J138" s="211"/>
      <c r="K138" s="211"/>
      <c r="L138" s="211"/>
      <c r="M138" s="17"/>
      <c r="N138" s="17"/>
      <c r="O138" s="17"/>
      <c r="P138" s="222"/>
      <c r="Q138" s="17"/>
      <c r="R138" s="222"/>
      <c r="S138" s="17"/>
      <c r="T138" s="17"/>
      <c r="W138" s="17"/>
      <c r="X138" s="17"/>
      <c r="Y138" s="17"/>
      <c r="Z138" s="17"/>
      <c r="AA138" s="17"/>
      <c r="AB138" s="17"/>
    </row>
    <row r="139" spans="10:28" x14ac:dyDescent="0.2">
      <c r="J139" s="211"/>
      <c r="K139" s="211"/>
      <c r="L139" s="211"/>
      <c r="M139" s="17"/>
      <c r="N139" s="17"/>
      <c r="O139" s="17"/>
      <c r="P139" s="222"/>
      <c r="Q139" s="17"/>
      <c r="R139" s="222"/>
      <c r="S139" s="17"/>
      <c r="T139" s="17"/>
      <c r="W139" s="17"/>
      <c r="X139" s="17"/>
      <c r="Y139" s="17"/>
      <c r="Z139" s="17"/>
      <c r="AA139" s="17"/>
      <c r="AB139" s="17"/>
    </row>
    <row r="140" spans="10:28" x14ac:dyDescent="0.2">
      <c r="J140" s="211"/>
      <c r="K140" s="211"/>
      <c r="L140" s="211"/>
      <c r="M140" s="17"/>
      <c r="N140" s="17"/>
      <c r="O140" s="17"/>
      <c r="P140" s="222"/>
      <c r="Q140" s="17"/>
      <c r="R140" s="222"/>
      <c r="S140" s="17"/>
      <c r="T140" s="17"/>
      <c r="W140" s="17"/>
      <c r="X140" s="17"/>
      <c r="Y140" s="17"/>
      <c r="Z140" s="17"/>
      <c r="AA140" s="17"/>
      <c r="AB140" s="17"/>
    </row>
    <row r="141" spans="10:28" x14ac:dyDescent="0.2">
      <c r="J141" s="211"/>
      <c r="K141" s="211"/>
      <c r="L141" s="211"/>
      <c r="M141" s="17"/>
      <c r="N141" s="17"/>
      <c r="O141" s="17"/>
      <c r="P141" s="222"/>
      <c r="Q141" s="17"/>
      <c r="R141" s="222"/>
      <c r="S141" s="17"/>
      <c r="T141" s="17"/>
      <c r="W141" s="17"/>
      <c r="X141" s="17"/>
      <c r="Y141" s="17"/>
      <c r="Z141" s="17"/>
      <c r="AA141" s="17"/>
      <c r="AB141" s="17"/>
    </row>
    <row r="142" spans="10:28" x14ac:dyDescent="0.2">
      <c r="J142" s="211"/>
      <c r="K142" s="211"/>
      <c r="L142" s="211"/>
      <c r="M142" s="17"/>
      <c r="N142" s="17"/>
      <c r="O142" s="17"/>
      <c r="P142" s="222"/>
      <c r="Q142" s="17"/>
      <c r="R142" s="222"/>
      <c r="S142" s="17"/>
      <c r="T142" s="17"/>
      <c r="W142" s="17"/>
      <c r="X142" s="17"/>
      <c r="Y142" s="17"/>
      <c r="Z142" s="17"/>
      <c r="AA142" s="17"/>
      <c r="AB142" s="17"/>
    </row>
    <row r="143" spans="10:28" x14ac:dyDescent="0.2">
      <c r="J143" s="211"/>
      <c r="K143" s="211"/>
      <c r="L143" s="211"/>
      <c r="M143" s="17"/>
      <c r="N143" s="17"/>
      <c r="O143" s="17"/>
      <c r="P143" s="222"/>
      <c r="Q143" s="17"/>
      <c r="R143" s="222"/>
      <c r="S143" s="17"/>
      <c r="T143" s="17"/>
      <c r="W143" s="17"/>
      <c r="X143" s="17"/>
      <c r="Y143" s="17"/>
      <c r="Z143" s="17"/>
      <c r="AA143" s="17"/>
      <c r="AB143" s="17"/>
    </row>
    <row r="144" spans="10:28" x14ac:dyDescent="0.2">
      <c r="J144" s="211"/>
      <c r="K144" s="211"/>
      <c r="L144" s="211"/>
      <c r="M144" s="17"/>
      <c r="N144" s="17"/>
      <c r="O144" s="17"/>
      <c r="P144" s="222"/>
      <c r="Q144" s="17"/>
      <c r="R144" s="222"/>
      <c r="S144" s="17"/>
      <c r="T144" s="17"/>
      <c r="W144" s="17"/>
      <c r="X144" s="17"/>
      <c r="Y144" s="17"/>
      <c r="Z144" s="17"/>
      <c r="AA144" s="17"/>
      <c r="AB144" s="17"/>
    </row>
    <row r="145" spans="10:28" x14ac:dyDescent="0.2">
      <c r="J145" s="211"/>
      <c r="K145" s="211"/>
      <c r="L145" s="211"/>
      <c r="M145" s="17"/>
      <c r="N145" s="17"/>
      <c r="O145" s="17"/>
      <c r="P145" s="222"/>
      <c r="Q145" s="17"/>
      <c r="R145" s="222"/>
      <c r="S145" s="17"/>
      <c r="T145" s="17"/>
      <c r="W145" s="17"/>
      <c r="X145" s="17"/>
      <c r="Y145" s="17"/>
      <c r="Z145" s="17"/>
      <c r="AA145" s="17"/>
      <c r="AB145" s="17"/>
    </row>
    <row r="146" spans="10:28" x14ac:dyDescent="0.2">
      <c r="J146" s="211"/>
      <c r="K146" s="211"/>
      <c r="L146" s="211"/>
      <c r="M146" s="17"/>
      <c r="N146" s="17"/>
      <c r="O146" s="17"/>
      <c r="P146" s="222"/>
      <c r="Q146" s="17"/>
      <c r="R146" s="222"/>
      <c r="S146" s="17"/>
      <c r="T146" s="17"/>
      <c r="W146" s="17"/>
      <c r="X146" s="17"/>
      <c r="Y146" s="17"/>
      <c r="Z146" s="17"/>
      <c r="AA146" s="17"/>
      <c r="AB146" s="17"/>
    </row>
    <row r="147" spans="10:28" x14ac:dyDescent="0.2">
      <c r="J147" s="211"/>
      <c r="K147" s="211"/>
      <c r="L147" s="211"/>
      <c r="M147" s="17"/>
      <c r="N147" s="17"/>
      <c r="O147" s="17"/>
      <c r="P147" s="222"/>
      <c r="Q147" s="17"/>
      <c r="R147" s="222"/>
      <c r="S147" s="17"/>
      <c r="T147" s="17"/>
      <c r="W147" s="17"/>
      <c r="X147" s="17"/>
      <c r="Y147" s="17"/>
      <c r="Z147" s="17"/>
      <c r="AA147" s="17"/>
      <c r="AB147" s="17"/>
    </row>
    <row r="148" spans="10:28" x14ac:dyDescent="0.2">
      <c r="J148" s="211"/>
      <c r="K148" s="211"/>
      <c r="L148" s="211"/>
      <c r="M148" s="17"/>
      <c r="N148" s="17"/>
      <c r="O148" s="17"/>
      <c r="P148" s="222"/>
      <c r="Q148" s="17"/>
      <c r="R148" s="222"/>
      <c r="S148" s="17"/>
      <c r="T148" s="17"/>
      <c r="W148" s="17"/>
      <c r="X148" s="17"/>
      <c r="Y148" s="17"/>
      <c r="Z148" s="17"/>
      <c r="AA148" s="17"/>
      <c r="AB148" s="17"/>
    </row>
    <row r="149" spans="10:28" x14ac:dyDescent="0.2">
      <c r="J149" s="211"/>
      <c r="K149" s="211"/>
      <c r="L149" s="211"/>
      <c r="M149" s="17"/>
      <c r="N149" s="17"/>
      <c r="O149" s="17"/>
      <c r="P149" s="222"/>
      <c r="Q149" s="17"/>
      <c r="R149" s="222"/>
      <c r="S149" s="17"/>
      <c r="T149" s="17"/>
      <c r="W149" s="17"/>
      <c r="X149" s="17"/>
      <c r="Y149" s="17"/>
      <c r="Z149" s="17"/>
      <c r="AA149" s="17"/>
      <c r="AB149" s="17"/>
    </row>
    <row r="150" spans="10:28" x14ac:dyDescent="0.2">
      <c r="J150" s="211"/>
      <c r="K150" s="211"/>
      <c r="L150" s="211"/>
      <c r="M150" s="17"/>
      <c r="N150" s="17"/>
      <c r="O150" s="17"/>
      <c r="P150" s="222"/>
      <c r="Q150" s="17"/>
      <c r="R150" s="222"/>
      <c r="S150" s="17"/>
      <c r="T150" s="17"/>
      <c r="W150" s="17"/>
      <c r="X150" s="17"/>
      <c r="Y150" s="17"/>
      <c r="Z150" s="17"/>
      <c r="AA150" s="17"/>
      <c r="AB150" s="17"/>
    </row>
    <row r="151" spans="10:28" x14ac:dyDescent="0.2">
      <c r="J151" s="211"/>
      <c r="K151" s="211"/>
      <c r="L151" s="211"/>
      <c r="M151" s="17"/>
      <c r="N151" s="17"/>
      <c r="O151" s="17"/>
      <c r="P151" s="222"/>
      <c r="Q151" s="17"/>
      <c r="R151" s="222"/>
      <c r="S151" s="17"/>
      <c r="T151" s="17"/>
      <c r="W151" s="17"/>
      <c r="X151" s="17"/>
      <c r="Y151" s="17"/>
      <c r="Z151" s="17"/>
      <c r="AA151" s="17"/>
      <c r="AB151" s="17"/>
    </row>
    <row r="152" spans="10:28" x14ac:dyDescent="0.2">
      <c r="J152" s="211"/>
      <c r="K152" s="211"/>
      <c r="L152" s="211"/>
      <c r="M152" s="17"/>
      <c r="N152" s="17"/>
      <c r="O152" s="17"/>
      <c r="P152" s="222"/>
      <c r="Q152" s="17"/>
      <c r="R152" s="222"/>
      <c r="S152" s="17"/>
      <c r="T152" s="17"/>
      <c r="W152" s="17"/>
      <c r="X152" s="17"/>
      <c r="Y152" s="17"/>
      <c r="Z152" s="17"/>
      <c r="AA152" s="17"/>
      <c r="AB152" s="17"/>
    </row>
    <row r="153" spans="10:28" x14ac:dyDescent="0.2">
      <c r="J153" s="211"/>
      <c r="K153" s="211"/>
      <c r="L153" s="211"/>
      <c r="M153" s="17"/>
      <c r="N153" s="17"/>
      <c r="O153" s="17"/>
      <c r="P153" s="222"/>
      <c r="Q153" s="17"/>
      <c r="R153" s="222"/>
      <c r="S153" s="17"/>
      <c r="T153" s="17"/>
      <c r="W153" s="17"/>
      <c r="X153" s="17"/>
      <c r="Y153" s="17"/>
      <c r="Z153" s="17"/>
      <c r="AA153" s="17"/>
      <c r="AB153" s="17"/>
    </row>
    <row r="154" spans="10:28" x14ac:dyDescent="0.2">
      <c r="J154" s="211"/>
      <c r="K154" s="211"/>
      <c r="L154" s="211"/>
      <c r="M154" s="17"/>
      <c r="N154" s="17"/>
      <c r="O154" s="17"/>
      <c r="P154" s="222"/>
      <c r="Q154" s="17"/>
      <c r="R154" s="222"/>
      <c r="S154" s="17"/>
      <c r="T154" s="17"/>
      <c r="W154" s="17"/>
      <c r="X154" s="17"/>
      <c r="Y154" s="17"/>
      <c r="Z154" s="17"/>
      <c r="AA154" s="17"/>
      <c r="AB154" s="17"/>
    </row>
    <row r="155" spans="10:28" x14ac:dyDescent="0.2">
      <c r="J155" s="211"/>
      <c r="K155" s="211"/>
      <c r="L155" s="211"/>
      <c r="M155" s="17"/>
      <c r="N155" s="17"/>
      <c r="O155" s="17"/>
      <c r="P155" s="222"/>
      <c r="Q155" s="17"/>
      <c r="R155" s="222"/>
      <c r="S155" s="17"/>
      <c r="T155" s="17"/>
      <c r="W155" s="17"/>
      <c r="X155" s="17"/>
      <c r="Y155" s="17"/>
      <c r="Z155" s="17"/>
      <c r="AA155" s="17"/>
      <c r="AB155" s="17"/>
    </row>
    <row r="156" spans="10:28" x14ac:dyDescent="0.2">
      <c r="J156" s="211"/>
      <c r="K156" s="211"/>
      <c r="L156" s="211"/>
      <c r="M156" s="17"/>
      <c r="N156" s="17"/>
      <c r="O156" s="17"/>
      <c r="P156" s="222"/>
      <c r="Q156" s="17"/>
      <c r="R156" s="222"/>
      <c r="S156" s="17"/>
      <c r="T156" s="17"/>
      <c r="W156" s="17"/>
      <c r="X156" s="17"/>
      <c r="Y156" s="17"/>
      <c r="Z156" s="17"/>
      <c r="AA156" s="17"/>
      <c r="AB156" s="17"/>
    </row>
    <row r="157" spans="10:28" x14ac:dyDescent="0.2">
      <c r="J157" s="211"/>
      <c r="K157" s="211"/>
      <c r="L157" s="211"/>
      <c r="M157" s="17"/>
      <c r="N157" s="17"/>
      <c r="O157" s="17"/>
      <c r="P157" s="222"/>
      <c r="Q157" s="17"/>
      <c r="R157" s="222"/>
      <c r="S157" s="17"/>
      <c r="T157" s="17"/>
      <c r="W157" s="17"/>
      <c r="X157" s="17"/>
      <c r="Y157" s="17"/>
      <c r="Z157" s="17"/>
      <c r="AA157" s="17"/>
      <c r="AB157" s="17"/>
    </row>
    <row r="158" spans="10:28" x14ac:dyDescent="0.2">
      <c r="J158" s="211"/>
      <c r="K158" s="211"/>
      <c r="L158" s="211"/>
      <c r="M158" s="17"/>
      <c r="N158" s="17"/>
      <c r="O158" s="17"/>
      <c r="P158" s="222"/>
      <c r="Q158" s="17"/>
      <c r="R158" s="222"/>
      <c r="S158" s="17"/>
      <c r="T158" s="17"/>
      <c r="W158" s="17"/>
      <c r="X158" s="17"/>
      <c r="Y158" s="17"/>
      <c r="Z158" s="17"/>
      <c r="AA158" s="17"/>
      <c r="AB158" s="17"/>
    </row>
    <row r="159" spans="10:28" x14ac:dyDescent="0.2">
      <c r="J159" s="211"/>
      <c r="K159" s="211"/>
      <c r="L159" s="211"/>
      <c r="M159" s="17"/>
      <c r="N159" s="17"/>
      <c r="O159" s="17"/>
      <c r="P159" s="222"/>
      <c r="Q159" s="17"/>
      <c r="R159" s="222"/>
      <c r="S159" s="17"/>
      <c r="T159" s="17"/>
      <c r="W159" s="17"/>
      <c r="X159" s="17"/>
      <c r="Y159" s="17"/>
      <c r="Z159" s="17"/>
      <c r="AA159" s="17"/>
      <c r="AB159" s="17"/>
    </row>
    <row r="160" spans="10:28" x14ac:dyDescent="0.2">
      <c r="J160" s="211"/>
      <c r="K160" s="211"/>
      <c r="L160" s="211"/>
      <c r="M160" s="17"/>
      <c r="N160" s="17"/>
      <c r="O160" s="17"/>
      <c r="P160" s="222"/>
      <c r="Q160" s="17"/>
      <c r="R160" s="222"/>
      <c r="S160" s="17"/>
      <c r="T160" s="17"/>
      <c r="W160" s="17"/>
      <c r="X160" s="17"/>
      <c r="Y160" s="17"/>
      <c r="Z160" s="17"/>
      <c r="AA160" s="17"/>
      <c r="AB160" s="17"/>
    </row>
    <row r="161" spans="10:28" x14ac:dyDescent="0.2">
      <c r="J161" s="211"/>
      <c r="K161" s="211"/>
      <c r="L161" s="211"/>
      <c r="M161" s="17"/>
      <c r="N161" s="17"/>
      <c r="O161" s="17"/>
      <c r="P161" s="222"/>
      <c r="Q161" s="17"/>
      <c r="R161" s="222"/>
      <c r="S161" s="17"/>
      <c r="T161" s="17"/>
      <c r="W161" s="17"/>
      <c r="X161" s="17"/>
      <c r="Y161" s="17"/>
      <c r="Z161" s="17"/>
      <c r="AA161" s="17"/>
      <c r="AB161" s="17"/>
    </row>
    <row r="162" spans="10:28" x14ac:dyDescent="0.2">
      <c r="J162" s="211"/>
      <c r="K162" s="211"/>
      <c r="L162" s="211"/>
      <c r="M162" s="17"/>
      <c r="N162" s="17"/>
      <c r="O162" s="17"/>
      <c r="P162" s="17"/>
      <c r="Q162" s="222"/>
      <c r="S162" s="222"/>
      <c r="T162" s="17"/>
      <c r="W162" s="17"/>
      <c r="X162" s="17"/>
      <c r="Y162" s="17"/>
      <c r="Z162" s="17"/>
      <c r="AA162" s="17"/>
      <c r="AB162" s="17"/>
    </row>
    <row r="163" spans="10:28" x14ac:dyDescent="0.2">
      <c r="J163" s="17"/>
      <c r="K163" s="17"/>
      <c r="L163" s="17"/>
      <c r="M163" s="17"/>
      <c r="N163" s="17"/>
      <c r="O163" s="17"/>
      <c r="P163" s="17"/>
      <c r="Q163" s="222"/>
      <c r="S163" s="222"/>
      <c r="T163" s="17"/>
      <c r="W163" s="17"/>
      <c r="X163" s="17"/>
      <c r="Y163" s="17"/>
      <c r="Z163" s="17"/>
      <c r="AA163" s="17"/>
      <c r="AB163" s="17"/>
    </row>
    <row r="164" spans="10:28" x14ac:dyDescent="0.2">
      <c r="J164" s="17"/>
      <c r="K164" s="17"/>
      <c r="L164" s="17"/>
      <c r="M164" s="17"/>
      <c r="N164" s="17"/>
      <c r="O164" s="17"/>
      <c r="P164" s="17"/>
      <c r="Q164" s="17"/>
      <c r="R164" s="222"/>
      <c r="S164" s="17"/>
      <c r="T164" s="222"/>
      <c r="W164" s="17"/>
      <c r="X164" s="17"/>
      <c r="Y164" s="17"/>
      <c r="Z164" s="17"/>
      <c r="AA164" s="17"/>
      <c r="AB164" s="17"/>
    </row>
    <row r="165" spans="10:28" x14ac:dyDescent="0.2">
      <c r="J165" s="17"/>
      <c r="K165" s="17"/>
      <c r="L165" s="17"/>
      <c r="M165" s="211"/>
      <c r="N165" s="211"/>
      <c r="O165" s="211"/>
      <c r="P165" s="17"/>
      <c r="Q165" s="17"/>
      <c r="S165" s="17"/>
      <c r="T165" s="222"/>
      <c r="W165" s="17"/>
      <c r="X165" s="17"/>
      <c r="Y165" s="17"/>
      <c r="Z165" s="17"/>
      <c r="AA165" s="17"/>
      <c r="AB165" s="17"/>
    </row>
    <row r="166" spans="10:28" x14ac:dyDescent="0.2">
      <c r="J166" s="17"/>
      <c r="K166" s="17"/>
      <c r="L166" s="17"/>
      <c r="M166" s="211"/>
      <c r="N166" s="1"/>
      <c r="O166" s="211"/>
      <c r="P166" s="211"/>
      <c r="Q166" s="211"/>
      <c r="S166" s="17"/>
      <c r="T166" s="17"/>
      <c r="W166" s="17"/>
      <c r="X166" s="17"/>
      <c r="Y166" s="17"/>
      <c r="Z166" s="17"/>
      <c r="AA166" s="17"/>
      <c r="AB166" s="17"/>
    </row>
    <row r="167" spans="10:28" x14ac:dyDescent="0.2">
      <c r="J167" s="17"/>
      <c r="K167" s="17"/>
      <c r="L167" s="17"/>
      <c r="M167" s="1"/>
      <c r="N167" s="1"/>
      <c r="O167" s="211"/>
      <c r="P167" s="211"/>
      <c r="Q167" s="211"/>
      <c r="S167" s="17"/>
      <c r="T167" s="17"/>
      <c r="W167" s="17"/>
      <c r="X167" s="17"/>
      <c r="Y167" s="17"/>
      <c r="Z167" s="17"/>
      <c r="AA167" s="17"/>
      <c r="AB167" s="17"/>
    </row>
    <row r="168" spans="10:28" x14ac:dyDescent="0.2">
      <c r="J168" s="17"/>
      <c r="K168" s="17"/>
      <c r="L168" s="17"/>
      <c r="M168" s="1"/>
      <c r="N168" s="1"/>
      <c r="O168" s="211"/>
      <c r="P168" s="211"/>
      <c r="Q168" s="211"/>
      <c r="S168" s="17"/>
      <c r="T168" s="17"/>
      <c r="W168" s="17"/>
      <c r="X168" s="17"/>
      <c r="Y168" s="17"/>
      <c r="Z168" s="17"/>
      <c r="AA168" s="17"/>
      <c r="AB168" s="17"/>
    </row>
    <row r="169" spans="10:28" x14ac:dyDescent="0.2">
      <c r="J169" s="17"/>
      <c r="K169" s="17"/>
      <c r="L169" s="17"/>
      <c r="M169" s="1"/>
      <c r="N169" s="1"/>
      <c r="O169" s="211"/>
      <c r="P169" s="211"/>
      <c r="Q169" s="211"/>
      <c r="S169" s="17"/>
      <c r="T169" s="17"/>
      <c r="W169" s="17"/>
      <c r="X169" s="17"/>
      <c r="Y169" s="17"/>
      <c r="Z169" s="17"/>
      <c r="AA169" s="17"/>
      <c r="AB169" s="17"/>
    </row>
    <row r="170" spans="10:28" x14ac:dyDescent="0.2">
      <c r="J170" s="17"/>
      <c r="K170" s="17"/>
      <c r="L170" s="17"/>
      <c r="M170" s="1"/>
      <c r="N170" s="17"/>
      <c r="O170" s="17"/>
      <c r="P170" s="1"/>
      <c r="Q170" s="1"/>
      <c r="R170" s="211"/>
      <c r="S170" s="211"/>
      <c r="T170" s="211"/>
      <c r="W170" s="17"/>
      <c r="X170" s="17"/>
      <c r="Y170" s="17"/>
      <c r="Z170" s="17"/>
      <c r="AA170" s="17"/>
      <c r="AB170" s="17"/>
    </row>
    <row r="171" spans="10:28" x14ac:dyDescent="0.2">
      <c r="J171" s="23"/>
      <c r="L171" s="23"/>
      <c r="M171" s="1"/>
      <c r="N171" s="17"/>
      <c r="O171" s="1"/>
      <c r="P171" s="1"/>
      <c r="Q171" s="17"/>
      <c r="U171" s="211"/>
      <c r="V171" s="211"/>
      <c r="W171" s="211"/>
      <c r="X171" s="211"/>
      <c r="Y171" s="17"/>
      <c r="Z171" s="17"/>
      <c r="AA171" s="17"/>
      <c r="AB171" s="17"/>
    </row>
    <row r="172" spans="10:28" x14ac:dyDescent="0.2">
      <c r="J172" s="23"/>
      <c r="L172" s="23"/>
      <c r="O172" s="17"/>
      <c r="P172" s="1"/>
      <c r="Q172" s="1"/>
      <c r="S172" s="17"/>
      <c r="U172" s="1"/>
      <c r="V172" s="211"/>
      <c r="W172" s="211"/>
      <c r="X172" s="211"/>
      <c r="Z172" s="17"/>
      <c r="AA172" s="17"/>
      <c r="AB172" s="17"/>
    </row>
    <row r="173" spans="10:28" x14ac:dyDescent="0.2">
      <c r="J173" s="23"/>
      <c r="L173" s="23"/>
      <c r="N173" s="17"/>
      <c r="O173" s="1"/>
      <c r="P173" s="1"/>
      <c r="Q173" s="17"/>
      <c r="U173" s="211"/>
      <c r="V173" s="211"/>
      <c r="W173" s="211"/>
      <c r="X173" s="211"/>
      <c r="Y173" s="17"/>
      <c r="Z173" s="17"/>
      <c r="AA173" s="17"/>
      <c r="AB173" s="17"/>
    </row>
    <row r="174" spans="10:28" x14ac:dyDescent="0.2">
      <c r="J174" s="23"/>
      <c r="L174" s="23"/>
      <c r="N174" s="23"/>
      <c r="P174" s="23"/>
    </row>
    <row r="175" spans="10:28" x14ac:dyDescent="0.2">
      <c r="J175" s="23"/>
      <c r="L175" s="23"/>
      <c r="N175" s="23"/>
      <c r="P175" s="23"/>
    </row>
    <row r="176" spans="10:28" x14ac:dyDescent="0.2">
      <c r="J176" s="23"/>
      <c r="L176" s="23"/>
      <c r="N176" s="23"/>
      <c r="P176" s="23"/>
    </row>
    <row r="177" spans="10:16" x14ac:dyDescent="0.2">
      <c r="J177" s="23"/>
      <c r="L177" s="23"/>
      <c r="N177" s="23"/>
      <c r="P177" s="23"/>
    </row>
    <row r="178" spans="10:16" x14ac:dyDescent="0.2">
      <c r="J178" s="23"/>
      <c r="L178" s="23"/>
      <c r="N178" s="23"/>
      <c r="P178" s="23"/>
    </row>
  </sheetData>
  <sortState xmlns:xlrd2="http://schemas.microsoft.com/office/spreadsheetml/2017/richdata2" ref="B3:Q84">
    <sortCondition descending="1" ref="Q3:Q84"/>
  </sortState>
  <mergeCells count="4">
    <mergeCell ref="I2:J2"/>
    <mergeCell ref="O2:P2"/>
    <mergeCell ref="K2:L2"/>
    <mergeCell ref="M2:N2"/>
  </mergeCells>
  <phoneticPr fontId="5" type="noConversion"/>
  <hyperlinks>
    <hyperlink ref="C58" r:id="rId1" display="BERNOS Blaise" xr:uid="{00000000-0004-0000-0B00-000000000000}"/>
    <hyperlink ref="C45" r:id="rId2" display="PAYEN Fabrice" xr:uid="{00000000-0004-0000-0B00-000001000000}"/>
    <hyperlink ref="C25" r:id="rId3" display="OLIVIERI Bernard" xr:uid="{00000000-0004-0000-0B00-000002000000}"/>
    <hyperlink ref="C4" r:id="rId4" display="HOUSEZ Patricia" xr:uid="{00000000-0004-0000-0B00-000003000000}"/>
    <hyperlink ref="C39" r:id="rId5" display="CROYEAU Jean Marie" xr:uid="{00000000-0004-0000-0B00-000004000000}"/>
    <hyperlink ref="U1" r:id="rId6" xr:uid="{2D254104-5BDC-47A9-A29A-7264E30D4584}"/>
  </hyperlinks>
  <pageMargins left="0.78740157499999996" right="0.78740157499999996" top="0.984251969" bottom="0.984251969" header="0.4921259845" footer="0.4921259845"/>
  <pageSetup paperSize="9" orientation="portrait" r:id="rId7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70"/>
  <sheetViews>
    <sheetView workbookViewId="0">
      <selection activeCell="K70" sqref="A4:K70"/>
    </sheetView>
  </sheetViews>
  <sheetFormatPr baseColWidth="10" defaultColWidth="11.5703125" defaultRowHeight="12.75" x14ac:dyDescent="0.2"/>
  <cols>
    <col min="1" max="1" width="5.7109375" customWidth="1"/>
    <col min="2" max="2" width="1.7109375" customWidth="1"/>
    <col min="3" max="3" width="23.140625" bestFit="1" customWidth="1"/>
    <col min="4" max="4" width="1.7109375" customWidth="1"/>
    <col min="5" max="5" width="22.7109375" customWidth="1"/>
    <col min="6" max="6" width="1.7109375" customWidth="1"/>
    <col min="7" max="7" width="22.7109375" customWidth="1"/>
    <col min="8" max="8" width="1.7109375" customWidth="1"/>
    <col min="9" max="9" width="22.7109375" customWidth="1"/>
    <col min="10" max="10" width="1.7109375" customWidth="1"/>
    <col min="11" max="11" width="22.7109375" customWidth="1"/>
  </cols>
  <sheetData>
    <row r="1" spans="1:11" ht="18" customHeight="1" x14ac:dyDescent="0.2">
      <c r="A1" s="33"/>
      <c r="E1" s="17"/>
      <c r="G1" s="17"/>
    </row>
    <row r="2" spans="1:11" ht="29.25" customHeight="1" x14ac:dyDescent="0.2">
      <c r="A2" s="293" t="s">
        <v>717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</row>
    <row r="3" spans="1:11" x14ac:dyDescent="0.2">
      <c r="A3" s="22"/>
      <c r="E3" s="22"/>
    </row>
    <row r="4" spans="1:11" s="29" customFormat="1" ht="24" customHeight="1" x14ac:dyDescent="0.2">
      <c r="A4" s="314" t="s">
        <v>37</v>
      </c>
      <c r="C4" s="134" t="s">
        <v>713</v>
      </c>
      <c r="E4" s="134" t="s">
        <v>714</v>
      </c>
      <c r="G4" s="134" t="s">
        <v>715</v>
      </c>
      <c r="I4" s="134" t="s">
        <v>50</v>
      </c>
      <c r="K4" s="134" t="s">
        <v>716</v>
      </c>
    </row>
    <row r="5" spans="1:11" ht="22.5" customHeight="1" x14ac:dyDescent="0.2">
      <c r="A5" s="34">
        <v>1</v>
      </c>
      <c r="B5" s="39"/>
      <c r="C5" s="38" t="s">
        <v>125</v>
      </c>
      <c r="D5" s="39"/>
      <c r="E5" s="38" t="s">
        <v>196</v>
      </c>
      <c r="F5" s="39"/>
      <c r="G5" s="38" t="s">
        <v>547</v>
      </c>
      <c r="H5" s="39"/>
      <c r="I5" s="38" t="s">
        <v>121</v>
      </c>
      <c r="J5" s="39"/>
      <c r="K5" s="38" t="s">
        <v>122</v>
      </c>
    </row>
    <row r="6" spans="1:11" ht="18.75" customHeight="1" x14ac:dyDescent="0.2">
      <c r="A6" s="18">
        <v>2</v>
      </c>
      <c r="B6" s="39"/>
      <c r="C6" s="40" t="s">
        <v>801</v>
      </c>
      <c r="D6" s="39"/>
      <c r="E6" s="40" t="s">
        <v>115</v>
      </c>
      <c r="F6" s="39"/>
      <c r="G6" s="40" t="s">
        <v>87</v>
      </c>
      <c r="H6" s="39"/>
      <c r="I6" s="40" t="s">
        <v>277</v>
      </c>
      <c r="J6" s="39"/>
      <c r="K6" s="40" t="s">
        <v>158</v>
      </c>
    </row>
    <row r="7" spans="1:11" ht="18" customHeight="1" x14ac:dyDescent="0.2">
      <c r="A7" s="18">
        <v>3</v>
      </c>
      <c r="B7" s="39"/>
      <c r="C7" s="40" t="s">
        <v>1485</v>
      </c>
      <c r="D7" s="39"/>
      <c r="E7" s="40" t="s">
        <v>76</v>
      </c>
      <c r="F7" s="39"/>
      <c r="G7" s="40" t="s">
        <v>294</v>
      </c>
      <c r="H7" s="39"/>
      <c r="I7" s="40" t="s">
        <v>374</v>
      </c>
      <c r="J7" s="39"/>
      <c r="K7" s="40" t="s">
        <v>156</v>
      </c>
    </row>
    <row r="8" spans="1:11" x14ac:dyDescent="0.2">
      <c r="A8" s="18">
        <v>4</v>
      </c>
      <c r="B8" s="29"/>
      <c r="C8" s="41" t="s">
        <v>190</v>
      </c>
      <c r="D8" s="29"/>
      <c r="E8" s="41" t="s">
        <v>538</v>
      </c>
      <c r="F8" s="29"/>
      <c r="G8" s="41" t="s">
        <v>123</v>
      </c>
      <c r="H8" s="29"/>
      <c r="I8" s="41" t="s">
        <v>532</v>
      </c>
      <c r="J8" s="29"/>
      <c r="K8" s="41" t="s">
        <v>1384</v>
      </c>
    </row>
    <row r="9" spans="1:11" x14ac:dyDescent="0.2">
      <c r="A9" s="18">
        <v>5</v>
      </c>
      <c r="B9" s="29"/>
      <c r="C9" s="41" t="s">
        <v>354</v>
      </c>
      <c r="D9" s="29"/>
      <c r="E9" s="41" t="s">
        <v>85</v>
      </c>
      <c r="F9" s="29"/>
      <c r="G9" s="41" t="s">
        <v>504</v>
      </c>
      <c r="H9" s="29"/>
      <c r="I9" s="41" t="s">
        <v>114</v>
      </c>
      <c r="J9" s="29"/>
      <c r="K9" s="41" t="s">
        <v>227</v>
      </c>
    </row>
    <row r="10" spans="1:11" x14ac:dyDescent="0.2">
      <c r="A10" s="18">
        <v>6</v>
      </c>
      <c r="B10" s="29"/>
      <c r="C10" s="41" t="s">
        <v>356</v>
      </c>
      <c r="D10" s="29"/>
      <c r="E10" s="41" t="s">
        <v>199</v>
      </c>
      <c r="F10" s="29"/>
      <c r="G10" s="41" t="s">
        <v>288</v>
      </c>
      <c r="H10" s="29"/>
      <c r="I10" s="41" t="s">
        <v>103</v>
      </c>
      <c r="J10" s="29"/>
      <c r="K10" s="41" t="s">
        <v>226</v>
      </c>
    </row>
    <row r="11" spans="1:11" x14ac:dyDescent="0.2">
      <c r="A11" s="18">
        <v>7</v>
      </c>
      <c r="B11" s="29"/>
      <c r="C11" s="41" t="s">
        <v>225</v>
      </c>
      <c r="D11" s="29"/>
      <c r="E11" s="41" t="s">
        <v>135</v>
      </c>
      <c r="F11" s="29"/>
      <c r="G11" s="41" t="s">
        <v>108</v>
      </c>
      <c r="H11" s="29"/>
      <c r="I11" s="41" t="s">
        <v>105</v>
      </c>
      <c r="J11" s="29"/>
      <c r="K11" s="41" t="s">
        <v>322</v>
      </c>
    </row>
    <row r="12" spans="1:11" x14ac:dyDescent="0.2">
      <c r="A12" s="18">
        <v>8</v>
      </c>
      <c r="B12" s="29"/>
      <c r="C12" s="41" t="s">
        <v>268</v>
      </c>
      <c r="D12" s="29"/>
      <c r="E12" s="41" t="s">
        <v>77</v>
      </c>
      <c r="F12" s="29"/>
      <c r="G12" s="41" t="s">
        <v>139</v>
      </c>
      <c r="H12" s="29"/>
      <c r="I12" s="41" t="s">
        <v>83</v>
      </c>
      <c r="J12" s="29"/>
      <c r="K12" s="41" t="s">
        <v>522</v>
      </c>
    </row>
    <row r="13" spans="1:11" x14ac:dyDescent="0.2">
      <c r="A13" s="18">
        <v>9</v>
      </c>
      <c r="B13" s="29"/>
      <c r="C13" s="41" t="s">
        <v>155</v>
      </c>
      <c r="D13" s="29"/>
      <c r="E13" s="41" t="s">
        <v>86</v>
      </c>
      <c r="F13" s="29"/>
      <c r="G13" s="41" t="s">
        <v>113</v>
      </c>
      <c r="H13" s="29"/>
      <c r="I13" s="41" t="s">
        <v>1521</v>
      </c>
      <c r="J13" s="29"/>
      <c r="K13" s="41" t="s">
        <v>1524</v>
      </c>
    </row>
    <row r="14" spans="1:11" x14ac:dyDescent="0.2">
      <c r="A14" s="18">
        <v>10</v>
      </c>
      <c r="B14" s="29"/>
      <c r="C14" s="41" t="s">
        <v>174</v>
      </c>
      <c r="D14" s="29"/>
      <c r="E14" s="41" t="s">
        <v>325</v>
      </c>
      <c r="F14" s="29"/>
      <c r="G14" s="41" t="s">
        <v>126</v>
      </c>
      <c r="H14" s="29"/>
      <c r="I14" s="41" t="s">
        <v>189</v>
      </c>
      <c r="J14" s="29"/>
      <c r="K14" s="41" t="s">
        <v>1523</v>
      </c>
    </row>
    <row r="15" spans="1:11" x14ac:dyDescent="0.2">
      <c r="A15" s="18">
        <v>11</v>
      </c>
      <c r="C15" s="19" t="s">
        <v>1496</v>
      </c>
      <c r="E15" s="19" t="s">
        <v>95</v>
      </c>
      <c r="G15" s="19" t="s">
        <v>561</v>
      </c>
      <c r="I15" s="19" t="s">
        <v>203</v>
      </c>
      <c r="K15" s="19" t="s">
        <v>529</v>
      </c>
    </row>
    <row r="16" spans="1:11" x14ac:dyDescent="0.2">
      <c r="A16" s="18">
        <v>12</v>
      </c>
      <c r="C16" s="19" t="s">
        <v>355</v>
      </c>
      <c r="E16" s="19" t="s">
        <v>134</v>
      </c>
      <c r="G16" s="19" t="s">
        <v>1220</v>
      </c>
      <c r="I16" s="19" t="s">
        <v>900</v>
      </c>
      <c r="K16" s="19"/>
    </row>
    <row r="17" spans="1:11" x14ac:dyDescent="0.2">
      <c r="A17" s="18">
        <v>13</v>
      </c>
      <c r="C17" s="19" t="s">
        <v>88</v>
      </c>
      <c r="E17" s="19" t="s">
        <v>232</v>
      </c>
      <c r="G17" s="19" t="s">
        <v>177</v>
      </c>
      <c r="I17" s="19" t="s">
        <v>912</v>
      </c>
      <c r="K17" s="19"/>
    </row>
    <row r="18" spans="1:11" x14ac:dyDescent="0.2">
      <c r="A18" s="18">
        <v>14</v>
      </c>
      <c r="C18" s="19"/>
      <c r="E18" s="19" t="s">
        <v>234</v>
      </c>
      <c r="G18" s="19" t="s">
        <v>157</v>
      </c>
      <c r="I18" s="19" t="s">
        <v>117</v>
      </c>
      <c r="K18" s="19"/>
    </row>
    <row r="19" spans="1:11" x14ac:dyDescent="0.2">
      <c r="A19" s="18">
        <v>15</v>
      </c>
      <c r="C19" s="19"/>
      <c r="E19" s="19" t="s">
        <v>109</v>
      </c>
      <c r="G19" s="19" t="s">
        <v>1242</v>
      </c>
      <c r="I19" s="19" t="s">
        <v>98</v>
      </c>
      <c r="K19" s="19"/>
    </row>
    <row r="20" spans="1:11" x14ac:dyDescent="0.2">
      <c r="A20" s="18">
        <v>16</v>
      </c>
      <c r="C20" s="19"/>
      <c r="E20" s="19" t="s">
        <v>231</v>
      </c>
      <c r="G20" s="19" t="s">
        <v>339</v>
      </c>
      <c r="I20" s="19" t="s">
        <v>128</v>
      </c>
      <c r="K20" s="19"/>
    </row>
    <row r="21" spans="1:11" x14ac:dyDescent="0.2">
      <c r="A21" s="18">
        <v>17</v>
      </c>
      <c r="C21" s="19"/>
      <c r="E21" s="19" t="s">
        <v>1522</v>
      </c>
      <c r="G21" s="19" t="s">
        <v>142</v>
      </c>
      <c r="I21" s="19" t="s">
        <v>104</v>
      </c>
      <c r="K21" s="19"/>
    </row>
    <row r="22" spans="1:11" x14ac:dyDescent="0.2">
      <c r="A22" s="18">
        <v>18</v>
      </c>
      <c r="C22" s="19"/>
      <c r="E22" s="19" t="s">
        <v>96</v>
      </c>
      <c r="G22" s="19" t="s">
        <v>208</v>
      </c>
      <c r="I22" s="19" t="s">
        <v>589</v>
      </c>
      <c r="K22" s="19"/>
    </row>
    <row r="23" spans="1:11" x14ac:dyDescent="0.2">
      <c r="A23" s="18">
        <v>19</v>
      </c>
      <c r="C23" s="19"/>
      <c r="E23" s="19" t="s">
        <v>1475</v>
      </c>
      <c r="G23" s="19" t="s">
        <v>264</v>
      </c>
      <c r="I23" s="19" t="s">
        <v>953</v>
      </c>
      <c r="K23" s="19"/>
    </row>
    <row r="24" spans="1:11" x14ac:dyDescent="0.2">
      <c r="A24" s="18">
        <v>20</v>
      </c>
      <c r="C24" s="19"/>
      <c r="E24" s="19" t="s">
        <v>239</v>
      </c>
      <c r="G24" s="19" t="s">
        <v>97</v>
      </c>
      <c r="I24" s="19" t="s">
        <v>130</v>
      </c>
      <c r="K24" s="19"/>
    </row>
    <row r="25" spans="1:11" x14ac:dyDescent="0.2">
      <c r="A25" s="18">
        <v>21</v>
      </c>
      <c r="C25" s="19"/>
      <c r="E25" s="19" t="s">
        <v>1165</v>
      </c>
      <c r="G25" s="19" t="s">
        <v>420</v>
      </c>
      <c r="I25" s="19" t="s">
        <v>1006</v>
      </c>
      <c r="K25" s="19"/>
    </row>
    <row r="26" spans="1:11" x14ac:dyDescent="0.2">
      <c r="A26" s="18">
        <v>22</v>
      </c>
      <c r="C26" s="19"/>
      <c r="E26" s="19" t="s">
        <v>84</v>
      </c>
      <c r="G26" s="19" t="s">
        <v>94</v>
      </c>
      <c r="I26" s="19" t="s">
        <v>1411</v>
      </c>
      <c r="K26" s="19"/>
    </row>
    <row r="27" spans="1:11" x14ac:dyDescent="0.2">
      <c r="A27" s="18">
        <v>23</v>
      </c>
      <c r="C27" s="19"/>
      <c r="E27" s="19" t="s">
        <v>346</v>
      </c>
      <c r="G27" s="19" t="s">
        <v>545</v>
      </c>
      <c r="I27" s="19" t="s">
        <v>321</v>
      </c>
      <c r="K27" s="19"/>
    </row>
    <row r="28" spans="1:11" x14ac:dyDescent="0.2">
      <c r="A28" s="18">
        <v>24</v>
      </c>
      <c r="C28" s="19"/>
      <c r="E28" s="19"/>
      <c r="G28" s="19" t="s">
        <v>93</v>
      </c>
      <c r="I28" s="19" t="s">
        <v>89</v>
      </c>
      <c r="K28" s="19"/>
    </row>
    <row r="29" spans="1:11" x14ac:dyDescent="0.2">
      <c r="A29" s="18">
        <v>25</v>
      </c>
      <c r="C29" s="19"/>
      <c r="E29" s="19"/>
      <c r="G29" s="19" t="s">
        <v>92</v>
      </c>
      <c r="I29" s="19" t="s">
        <v>490</v>
      </c>
      <c r="K29" s="19"/>
    </row>
    <row r="30" spans="1:11" x14ac:dyDescent="0.2">
      <c r="A30" s="18">
        <v>26</v>
      </c>
      <c r="C30" s="19"/>
      <c r="E30" s="19"/>
      <c r="G30" s="19" t="s">
        <v>140</v>
      </c>
      <c r="I30" s="19" t="s">
        <v>248</v>
      </c>
      <c r="K30" s="19"/>
    </row>
    <row r="31" spans="1:11" x14ac:dyDescent="0.2">
      <c r="A31" s="18">
        <v>27</v>
      </c>
      <c r="C31" s="19"/>
      <c r="E31" s="19"/>
      <c r="G31" s="19" t="s">
        <v>91</v>
      </c>
      <c r="I31" s="19" t="s">
        <v>82</v>
      </c>
      <c r="K31" s="19"/>
    </row>
    <row r="32" spans="1:11" x14ac:dyDescent="0.2">
      <c r="A32" s="18">
        <v>28</v>
      </c>
      <c r="C32" s="19"/>
      <c r="E32" s="19"/>
      <c r="G32" s="19" t="s">
        <v>1461</v>
      </c>
      <c r="I32" s="19" t="s">
        <v>628</v>
      </c>
      <c r="K32" s="19"/>
    </row>
    <row r="33" spans="1:11" x14ac:dyDescent="0.2">
      <c r="A33" s="18">
        <v>29</v>
      </c>
      <c r="C33" s="19"/>
      <c r="E33" s="19"/>
      <c r="G33" s="19" t="s">
        <v>127</v>
      </c>
      <c r="I33" s="19" t="s">
        <v>100</v>
      </c>
      <c r="K33" s="19"/>
    </row>
    <row r="34" spans="1:11" x14ac:dyDescent="0.2">
      <c r="A34" s="18">
        <v>30</v>
      </c>
      <c r="C34" s="19"/>
      <c r="E34" s="19"/>
      <c r="G34" s="19" t="s">
        <v>1346</v>
      </c>
      <c r="I34" s="19" t="s">
        <v>698</v>
      </c>
      <c r="K34" s="19"/>
    </row>
    <row r="35" spans="1:11" x14ac:dyDescent="0.2">
      <c r="A35" s="18">
        <v>31</v>
      </c>
      <c r="C35" s="19"/>
      <c r="E35" s="19"/>
      <c r="G35" s="19" t="s">
        <v>1327</v>
      </c>
      <c r="I35" s="19" t="s">
        <v>216</v>
      </c>
      <c r="K35" s="19"/>
    </row>
    <row r="36" spans="1:11" x14ac:dyDescent="0.2">
      <c r="A36" s="18">
        <v>32</v>
      </c>
      <c r="C36" s="19"/>
      <c r="E36" s="19"/>
      <c r="G36" s="19" t="s">
        <v>245</v>
      </c>
      <c r="I36" s="19" t="s">
        <v>152</v>
      </c>
      <c r="K36" s="19"/>
    </row>
    <row r="37" spans="1:11" x14ac:dyDescent="0.2">
      <c r="A37" s="18">
        <v>33</v>
      </c>
      <c r="C37" s="19"/>
      <c r="E37" s="19"/>
      <c r="G37" s="19" t="s">
        <v>292</v>
      </c>
      <c r="I37" s="19" t="s">
        <v>585</v>
      </c>
      <c r="K37" s="19"/>
    </row>
    <row r="38" spans="1:11" x14ac:dyDescent="0.2">
      <c r="A38" s="18">
        <v>34</v>
      </c>
      <c r="C38" s="19"/>
      <c r="E38" s="19"/>
      <c r="G38" s="19" t="s">
        <v>236</v>
      </c>
      <c r="I38" s="19" t="s">
        <v>700</v>
      </c>
      <c r="K38" s="19"/>
    </row>
    <row r="39" spans="1:11" x14ac:dyDescent="0.2">
      <c r="A39" s="18">
        <v>35</v>
      </c>
      <c r="C39" s="19"/>
      <c r="E39" s="19"/>
      <c r="G39" s="19" t="s">
        <v>129</v>
      </c>
      <c r="I39" s="19" t="s">
        <v>1032</v>
      </c>
      <c r="K39" s="19"/>
    </row>
    <row r="40" spans="1:11" x14ac:dyDescent="0.2">
      <c r="A40" s="18">
        <v>36</v>
      </c>
      <c r="C40" s="19"/>
      <c r="E40" s="19"/>
      <c r="G40" s="19" t="s">
        <v>243</v>
      </c>
      <c r="I40" s="19"/>
      <c r="K40" s="19"/>
    </row>
    <row r="41" spans="1:11" x14ac:dyDescent="0.2">
      <c r="A41" s="18">
        <v>37</v>
      </c>
      <c r="C41" s="19"/>
      <c r="E41" s="19"/>
      <c r="G41" s="19" t="s">
        <v>107</v>
      </c>
      <c r="I41" s="19"/>
      <c r="K41" s="19"/>
    </row>
    <row r="42" spans="1:11" x14ac:dyDescent="0.2">
      <c r="A42" s="18">
        <v>38</v>
      </c>
      <c r="C42" s="19"/>
      <c r="E42" s="19"/>
      <c r="G42" s="19" t="s">
        <v>348</v>
      </c>
      <c r="I42" s="19"/>
      <c r="K42" s="19"/>
    </row>
    <row r="43" spans="1:11" x14ac:dyDescent="0.2">
      <c r="A43" s="18">
        <v>39</v>
      </c>
      <c r="C43" s="19"/>
      <c r="E43" s="19"/>
      <c r="G43" s="19" t="s">
        <v>388</v>
      </c>
      <c r="I43" s="19"/>
      <c r="K43" s="19"/>
    </row>
    <row r="44" spans="1:11" x14ac:dyDescent="0.2">
      <c r="A44" s="18">
        <v>40</v>
      </c>
      <c r="C44" s="19"/>
      <c r="E44" s="19"/>
      <c r="G44" s="19" t="s">
        <v>1357</v>
      </c>
      <c r="I44" s="19"/>
      <c r="K44" s="19"/>
    </row>
    <row r="45" spans="1:11" x14ac:dyDescent="0.2">
      <c r="A45" s="18">
        <v>41</v>
      </c>
      <c r="C45" s="19"/>
      <c r="E45" s="19"/>
      <c r="G45" s="19" t="s">
        <v>1466</v>
      </c>
      <c r="I45" s="19"/>
      <c r="K45" s="19"/>
    </row>
    <row r="46" spans="1:11" x14ac:dyDescent="0.2">
      <c r="A46" s="18">
        <v>42</v>
      </c>
      <c r="C46" s="19"/>
      <c r="E46" s="19"/>
      <c r="G46" s="19" t="s">
        <v>124</v>
      </c>
      <c r="I46" s="19"/>
      <c r="K46" s="19"/>
    </row>
    <row r="47" spans="1:11" x14ac:dyDescent="0.2">
      <c r="A47" s="18">
        <v>43</v>
      </c>
      <c r="C47" s="19"/>
      <c r="E47" s="19"/>
      <c r="G47" s="19" t="s">
        <v>1436</v>
      </c>
      <c r="I47" s="19"/>
      <c r="K47" s="19"/>
    </row>
    <row r="48" spans="1:11" x14ac:dyDescent="0.2">
      <c r="A48" s="18">
        <v>44</v>
      </c>
      <c r="C48" s="19"/>
      <c r="E48" s="19"/>
      <c r="G48" s="19" t="s">
        <v>1525</v>
      </c>
      <c r="I48" s="19"/>
      <c r="K48" s="19"/>
    </row>
    <row r="49" spans="1:11" x14ac:dyDescent="0.2">
      <c r="A49" s="18">
        <v>45</v>
      </c>
      <c r="C49" s="19"/>
      <c r="E49" s="19"/>
      <c r="G49" s="19" t="s">
        <v>1365</v>
      </c>
      <c r="I49" s="19"/>
      <c r="K49" s="19"/>
    </row>
    <row r="50" spans="1:11" x14ac:dyDescent="0.2">
      <c r="A50" s="18">
        <v>46</v>
      </c>
      <c r="C50" s="19"/>
      <c r="E50" s="19"/>
      <c r="G50" s="19" t="s">
        <v>1305</v>
      </c>
      <c r="I50" s="19"/>
      <c r="K50" s="19"/>
    </row>
    <row r="51" spans="1:11" x14ac:dyDescent="0.2">
      <c r="A51" s="18">
        <v>47</v>
      </c>
      <c r="C51" s="19"/>
      <c r="E51" s="19"/>
      <c r="G51" s="19" t="s">
        <v>246</v>
      </c>
      <c r="I51" s="19"/>
      <c r="K51" s="19"/>
    </row>
    <row r="52" spans="1:11" x14ac:dyDescent="0.2">
      <c r="A52" s="18">
        <v>48</v>
      </c>
      <c r="C52" s="19"/>
      <c r="E52" s="19"/>
      <c r="G52" s="19" t="s">
        <v>219</v>
      </c>
      <c r="I52" s="19"/>
      <c r="K52" s="19"/>
    </row>
    <row r="53" spans="1:11" x14ac:dyDescent="0.2">
      <c r="A53" s="18">
        <v>49</v>
      </c>
      <c r="C53" s="19"/>
      <c r="E53" s="19"/>
      <c r="G53" s="19" t="s">
        <v>210</v>
      </c>
      <c r="I53" s="19"/>
      <c r="K53" s="19"/>
    </row>
    <row r="54" spans="1:11" x14ac:dyDescent="0.2">
      <c r="A54" s="18">
        <v>50</v>
      </c>
      <c r="C54" s="19"/>
      <c r="E54" s="19"/>
      <c r="G54" s="19" t="s">
        <v>510</v>
      </c>
      <c r="I54" s="19"/>
      <c r="K54" s="19"/>
    </row>
    <row r="55" spans="1:11" x14ac:dyDescent="0.2">
      <c r="A55" s="18">
        <v>51</v>
      </c>
      <c r="C55" s="19"/>
      <c r="E55" s="19"/>
      <c r="G55" s="19" t="s">
        <v>169</v>
      </c>
      <c r="I55" s="19"/>
      <c r="K55" s="19"/>
    </row>
    <row r="56" spans="1:11" x14ac:dyDescent="0.2">
      <c r="A56" s="18">
        <v>52</v>
      </c>
      <c r="C56" s="19"/>
      <c r="E56" s="19"/>
      <c r="G56" s="19" t="s">
        <v>614</v>
      </c>
      <c r="I56" s="19"/>
      <c r="K56" s="19"/>
    </row>
    <row r="57" spans="1:11" x14ac:dyDescent="0.2">
      <c r="A57" s="18">
        <v>53</v>
      </c>
      <c r="C57" s="19"/>
      <c r="E57" s="19"/>
      <c r="G57" s="19" t="s">
        <v>659</v>
      </c>
      <c r="I57" s="19"/>
      <c r="K57" s="19"/>
    </row>
    <row r="58" spans="1:11" x14ac:dyDescent="0.2">
      <c r="A58" s="18">
        <v>54</v>
      </c>
      <c r="C58" s="19"/>
      <c r="E58" s="19"/>
      <c r="G58" s="19" t="s">
        <v>516</v>
      </c>
      <c r="I58" s="19"/>
      <c r="K58" s="19"/>
    </row>
    <row r="59" spans="1:11" x14ac:dyDescent="0.2">
      <c r="A59" s="18">
        <v>55</v>
      </c>
      <c r="C59" s="19"/>
      <c r="E59" s="19"/>
      <c r="G59" s="19" t="s">
        <v>352</v>
      </c>
      <c r="I59" s="19"/>
      <c r="K59" s="19"/>
    </row>
    <row r="60" spans="1:11" x14ac:dyDescent="0.2">
      <c r="A60" s="18">
        <v>56</v>
      </c>
      <c r="C60" s="19"/>
      <c r="E60" s="19"/>
      <c r="G60" s="19" t="s">
        <v>131</v>
      </c>
      <c r="I60" s="19"/>
      <c r="K60" s="19"/>
    </row>
    <row r="61" spans="1:11" x14ac:dyDescent="0.2">
      <c r="A61" s="18">
        <v>57</v>
      </c>
      <c r="C61" s="19"/>
      <c r="E61" s="19"/>
      <c r="G61" s="19" t="s">
        <v>1377</v>
      </c>
      <c r="I61" s="19"/>
      <c r="K61" s="19"/>
    </row>
    <row r="62" spans="1:11" x14ac:dyDescent="0.2">
      <c r="A62" s="18">
        <v>58</v>
      </c>
      <c r="C62" s="19"/>
      <c r="E62" s="19"/>
      <c r="G62" s="19" t="s">
        <v>1517</v>
      </c>
      <c r="I62" s="19"/>
      <c r="K62" s="19"/>
    </row>
    <row r="63" spans="1:11" x14ac:dyDescent="0.2">
      <c r="A63" s="18">
        <v>59</v>
      </c>
      <c r="C63" s="19"/>
      <c r="E63" s="19"/>
      <c r="G63" s="19" t="s">
        <v>556</v>
      </c>
      <c r="I63" s="19"/>
      <c r="K63" s="19"/>
    </row>
    <row r="64" spans="1:11" x14ac:dyDescent="0.2">
      <c r="A64" s="18">
        <v>60</v>
      </c>
      <c r="C64" s="19"/>
      <c r="E64" s="19"/>
      <c r="G64" s="19" t="s">
        <v>435</v>
      </c>
      <c r="I64" s="19"/>
      <c r="K64" s="19"/>
    </row>
    <row r="65" spans="1:11" x14ac:dyDescent="0.2">
      <c r="A65" s="18">
        <v>61</v>
      </c>
      <c r="C65" s="19"/>
      <c r="E65" s="19"/>
      <c r="G65" s="19" t="s">
        <v>438</v>
      </c>
      <c r="I65" s="19"/>
      <c r="K65" s="19"/>
    </row>
    <row r="66" spans="1:11" x14ac:dyDescent="0.2">
      <c r="A66" s="18">
        <v>62</v>
      </c>
      <c r="C66" s="19"/>
      <c r="E66" s="19"/>
      <c r="G66" s="19" t="s">
        <v>353</v>
      </c>
    </row>
    <row r="67" spans="1:11" x14ac:dyDescent="0.2">
      <c r="A67" s="18">
        <v>63</v>
      </c>
      <c r="C67" s="19"/>
      <c r="E67" s="19"/>
      <c r="G67" s="19" t="s">
        <v>441</v>
      </c>
      <c r="I67" s="294" t="s">
        <v>1556</v>
      </c>
      <c r="J67" s="295"/>
      <c r="K67" s="296"/>
    </row>
    <row r="68" spans="1:11" x14ac:dyDescent="0.2">
      <c r="A68" s="18">
        <v>64</v>
      </c>
      <c r="C68" s="19"/>
      <c r="E68" s="19"/>
      <c r="G68" s="19" t="s">
        <v>391</v>
      </c>
      <c r="I68" s="297" t="s">
        <v>1558</v>
      </c>
      <c r="J68" s="298"/>
      <c r="K68" s="299"/>
    </row>
    <row r="70" spans="1:11" x14ac:dyDescent="0.2">
      <c r="C70" s="237" t="s">
        <v>718</v>
      </c>
      <c r="E70" s="237" t="s">
        <v>1526</v>
      </c>
      <c r="G70" s="237" t="s">
        <v>1527</v>
      </c>
      <c r="I70" s="237" t="s">
        <v>1557</v>
      </c>
      <c r="K70" s="237" t="s">
        <v>1528</v>
      </c>
    </row>
  </sheetData>
  <mergeCells count="3">
    <mergeCell ref="A2:K2"/>
    <mergeCell ref="I67:K67"/>
    <mergeCell ref="I68:K68"/>
  </mergeCells>
  <phoneticPr fontId="5" type="noConversion"/>
  <printOptions horizontalCentered="1"/>
  <pageMargins left="0.25" right="0.25" top="0.75" bottom="0.75" header="0.3" footer="0.3"/>
  <pageSetup paperSize="9" scale="91" orientation="portrait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Y153"/>
  <sheetViews>
    <sheetView tabSelected="1" topLeftCell="A4" zoomScale="120" zoomScaleNormal="120" workbookViewId="0">
      <pane xSplit="10" ySplit="3" topLeftCell="K7" activePane="bottomRight" state="frozen"/>
      <selection activeCell="A4" sqref="A4"/>
      <selection pane="topRight" activeCell="K4" sqref="K4"/>
      <selection pane="bottomLeft" activeCell="A7" sqref="A7"/>
      <selection pane="bottomRight" activeCell="B8" sqref="B8"/>
    </sheetView>
  </sheetViews>
  <sheetFormatPr baseColWidth="10" defaultColWidth="11.42578125" defaultRowHeight="12.75" x14ac:dyDescent="0.2"/>
  <cols>
    <col min="1" max="1" width="5.140625" style="81" customWidth="1"/>
    <col min="2" max="2" width="4.5703125" style="81" customWidth="1"/>
    <col min="3" max="3" width="9.28515625" style="81" bestFit="1" customWidth="1"/>
    <col min="4" max="4" width="19.140625" style="59" customWidth="1"/>
    <col min="5" max="5" width="26" style="59" bestFit="1" customWidth="1"/>
    <col min="6" max="6" width="0.42578125" style="82" customWidth="1"/>
    <col min="7" max="7" width="5.28515625" style="114" customWidth="1"/>
    <col min="8" max="8" width="5.5703125" style="82" bestFit="1" customWidth="1"/>
    <col min="9" max="9" width="4.7109375" style="70" bestFit="1" customWidth="1"/>
    <col min="10" max="10" width="4.7109375" style="71" bestFit="1" customWidth="1"/>
    <col min="11" max="11" width="1" style="71" customWidth="1"/>
    <col min="12" max="12" width="3.7109375" style="60" customWidth="1"/>
    <col min="13" max="13" width="4.140625" style="60" bestFit="1" customWidth="1"/>
    <col min="14" max="14" width="3.7109375" style="60" customWidth="1"/>
    <col min="15" max="15" width="4.7109375" style="230" hidden="1" customWidth="1"/>
    <col min="16" max="16" width="0.7109375" style="229" customWidth="1"/>
    <col min="17" max="17" width="3.7109375" style="60" customWidth="1"/>
    <col min="18" max="20" width="4.140625" style="60" bestFit="1" customWidth="1"/>
    <col min="21" max="21" width="4.7109375" style="230" hidden="1" customWidth="1"/>
    <col min="22" max="22" width="0.7109375" style="229" customWidth="1"/>
    <col min="23" max="23" width="3.7109375" style="60" customWidth="1"/>
    <col min="24" max="27" width="4.140625" style="60" bestFit="1" customWidth="1"/>
    <col min="28" max="28" width="4.7109375" style="230" hidden="1" customWidth="1"/>
    <col min="29" max="29" width="0.7109375" style="229" customWidth="1"/>
    <col min="30" max="30" width="3.7109375" style="60" customWidth="1"/>
    <col min="31" max="33" width="4.140625" style="60" bestFit="1" customWidth="1"/>
    <col min="34" max="34" width="4.7109375" style="230" hidden="1" customWidth="1"/>
    <col min="35" max="35" width="0.7109375" style="229" customWidth="1"/>
    <col min="36" max="36" width="2.7109375" style="60" hidden="1" customWidth="1"/>
    <col min="37" max="37" width="2.28515625" style="60" hidden="1" customWidth="1"/>
    <col min="38" max="38" width="4.7109375" style="230" hidden="1" customWidth="1"/>
    <col min="39" max="39" width="3.28515625" style="229" hidden="1" customWidth="1"/>
    <col min="40" max="41" width="3.7109375" style="60" customWidth="1"/>
    <col min="42" max="42" width="4.140625" style="60" bestFit="1" customWidth="1"/>
    <col min="43" max="43" width="3.7109375" style="60" customWidth="1"/>
    <col min="44" max="44" width="4.85546875" style="230" hidden="1" customWidth="1"/>
    <col min="45" max="45" width="0.7109375" style="229" customWidth="1"/>
    <col min="46" max="49" width="3.7109375" style="60" customWidth="1"/>
    <col min="50" max="50" width="4.7109375" style="230" hidden="1" customWidth="1"/>
    <col min="51" max="51" width="0.7109375" style="229" customWidth="1"/>
    <col min="52" max="56" width="3.7109375" style="60" customWidth="1"/>
    <col min="57" max="57" width="4.140625" style="60" bestFit="1" customWidth="1"/>
    <col min="58" max="58" width="5.5703125" style="230" hidden="1" customWidth="1"/>
    <col min="59" max="59" width="0.7109375" style="229" customWidth="1"/>
    <col min="60" max="60" width="3.7109375" style="60" customWidth="1"/>
    <col min="61" max="64" width="4.140625" style="60" bestFit="1" customWidth="1"/>
    <col min="65" max="65" width="5" style="230" hidden="1" customWidth="1"/>
    <col min="66" max="66" width="0.7109375" style="229" customWidth="1"/>
    <col min="67" max="68" width="3.7109375" style="60" hidden="1" customWidth="1"/>
    <col min="69" max="69" width="4.85546875" style="230" hidden="1" customWidth="1"/>
    <col min="70" max="70" width="0.7109375" style="229" hidden="1" customWidth="1"/>
    <col min="71" max="71" width="4.42578125" style="60" bestFit="1" customWidth="1"/>
    <col min="72" max="72" width="3.85546875" style="60" bestFit="1" customWidth="1"/>
    <col min="73" max="75" width="4.140625" style="60" bestFit="1" customWidth="1"/>
    <col min="76" max="76" width="5" style="30" hidden="1" customWidth="1"/>
    <col min="77" max="77" width="4.85546875" style="70" customWidth="1"/>
    <col min="78" max="16384" width="11.42578125" style="59"/>
  </cols>
  <sheetData>
    <row r="1" spans="1:77" ht="21" hidden="1" customHeight="1" x14ac:dyDescent="0.2">
      <c r="A1" s="92" t="s">
        <v>47</v>
      </c>
      <c r="B1" s="93"/>
      <c r="C1" s="93"/>
      <c r="D1" s="94"/>
      <c r="E1" s="94"/>
      <c r="F1" s="95"/>
      <c r="G1" s="148"/>
      <c r="H1" s="95"/>
      <c r="I1" s="96"/>
      <c r="J1" s="97"/>
      <c r="K1" s="97"/>
      <c r="L1" s="98"/>
      <c r="M1" s="98"/>
      <c r="N1" s="98"/>
      <c r="O1" s="228"/>
      <c r="Q1" s="98"/>
      <c r="R1" s="98"/>
      <c r="S1" s="98"/>
      <c r="T1" s="98"/>
      <c r="U1" s="228"/>
      <c r="W1" s="98"/>
      <c r="X1" s="98"/>
      <c r="Y1" s="98"/>
      <c r="Z1" s="98"/>
      <c r="AA1" s="98"/>
      <c r="AB1" s="228"/>
      <c r="AD1" s="98"/>
      <c r="AE1" s="98"/>
      <c r="AF1" s="98"/>
      <c r="AG1" s="98"/>
      <c r="AH1" s="228"/>
      <c r="AN1" s="98"/>
      <c r="AO1" s="98"/>
      <c r="AP1" s="98"/>
      <c r="AQ1" s="98"/>
      <c r="AR1" s="228"/>
      <c r="AT1" s="61"/>
      <c r="AU1" s="98"/>
      <c r="AV1" s="98"/>
      <c r="AW1" s="231"/>
      <c r="AX1" s="228"/>
      <c r="BF1" s="228"/>
      <c r="BM1" s="228"/>
      <c r="BQ1" s="228"/>
    </row>
    <row r="2" spans="1:77" ht="25.5" hidden="1" customHeight="1" x14ac:dyDescent="0.2">
      <c r="A2" s="99" t="s">
        <v>48</v>
      </c>
      <c r="B2" s="100"/>
      <c r="C2" s="100"/>
      <c r="D2" s="101"/>
      <c r="E2" s="101"/>
      <c r="F2" s="102"/>
      <c r="H2" s="102"/>
      <c r="AT2" s="62"/>
      <c r="AW2" s="232"/>
      <c r="BW2" s="232"/>
    </row>
    <row r="3" spans="1:77" ht="22.5" hidden="1" customHeight="1" x14ac:dyDescent="0.2">
      <c r="A3" s="99" t="s">
        <v>49</v>
      </c>
      <c r="B3" s="100"/>
      <c r="C3" s="100"/>
      <c r="D3" s="101"/>
      <c r="E3" s="101"/>
      <c r="F3" s="102"/>
      <c r="H3" s="102"/>
      <c r="AT3" s="62"/>
      <c r="AW3" s="232"/>
      <c r="BW3" s="232"/>
    </row>
    <row r="4" spans="1:77" s="56" customFormat="1" ht="15" customHeight="1" x14ac:dyDescent="0.2">
      <c r="A4" s="105"/>
      <c r="B4" s="70"/>
      <c r="C4" s="70"/>
      <c r="F4" s="103"/>
      <c r="G4" s="114"/>
      <c r="H4" s="103"/>
      <c r="I4" s="70"/>
      <c r="J4" s="72"/>
      <c r="K4" s="112"/>
      <c r="L4" s="300" t="s">
        <v>372</v>
      </c>
      <c r="M4" s="300"/>
      <c r="N4" s="300"/>
      <c r="O4" s="233"/>
      <c r="P4" s="234"/>
      <c r="Q4" s="301" t="s">
        <v>68</v>
      </c>
      <c r="R4" s="302"/>
      <c r="S4" s="302"/>
      <c r="T4" s="303"/>
      <c r="U4" s="233"/>
      <c r="V4" s="234"/>
      <c r="W4" s="301" t="s">
        <v>44</v>
      </c>
      <c r="X4" s="302"/>
      <c r="Y4" s="302"/>
      <c r="Z4" s="302"/>
      <c r="AA4" s="303"/>
      <c r="AB4" s="233"/>
      <c r="AC4" s="234"/>
      <c r="AD4" s="301" t="s">
        <v>368</v>
      </c>
      <c r="AE4" s="302"/>
      <c r="AF4" s="302"/>
      <c r="AG4" s="303"/>
      <c r="AH4" s="233"/>
      <c r="AI4" s="234"/>
      <c r="AJ4" s="304" t="s">
        <v>153</v>
      </c>
      <c r="AK4" s="306"/>
      <c r="AL4" s="233"/>
      <c r="AM4" s="234"/>
      <c r="AN4" s="304" t="s">
        <v>710</v>
      </c>
      <c r="AO4" s="305"/>
      <c r="AP4" s="305"/>
      <c r="AQ4" s="306"/>
      <c r="AR4" s="233"/>
      <c r="AS4" s="234"/>
      <c r="AT4" s="304" t="s">
        <v>371</v>
      </c>
      <c r="AU4" s="305"/>
      <c r="AV4" s="305"/>
      <c r="AW4" s="306"/>
      <c r="AX4" s="233"/>
      <c r="AY4" s="234"/>
      <c r="AZ4" s="301" t="s">
        <v>8</v>
      </c>
      <c r="BA4" s="302"/>
      <c r="BB4" s="302"/>
      <c r="BC4" s="302"/>
      <c r="BD4" s="302"/>
      <c r="BE4" s="303"/>
      <c r="BF4" s="233"/>
      <c r="BG4" s="234"/>
      <c r="BH4" s="304" t="s">
        <v>45</v>
      </c>
      <c r="BI4" s="305"/>
      <c r="BJ4" s="305"/>
      <c r="BK4" s="305"/>
      <c r="BL4" s="306"/>
      <c r="BM4" s="233"/>
      <c r="BN4" s="234"/>
      <c r="BO4" s="304" t="s">
        <v>367</v>
      </c>
      <c r="BP4" s="306"/>
      <c r="BQ4" s="233"/>
      <c r="BR4" s="234"/>
      <c r="BS4" s="304" t="s">
        <v>370</v>
      </c>
      <c r="BT4" s="305"/>
      <c r="BU4" s="305"/>
      <c r="BV4" s="305"/>
      <c r="BW4" s="306"/>
      <c r="BX4" s="73"/>
      <c r="BY4" s="88"/>
    </row>
    <row r="5" spans="1:77" ht="58.5" customHeight="1" x14ac:dyDescent="0.2">
      <c r="A5" s="44" t="s">
        <v>366</v>
      </c>
      <c r="B5" s="44" t="s">
        <v>38</v>
      </c>
      <c r="C5" s="57" t="s">
        <v>20</v>
      </c>
      <c r="D5" s="57" t="s">
        <v>4</v>
      </c>
      <c r="E5" s="57" t="s">
        <v>22</v>
      </c>
      <c r="F5" s="74"/>
      <c r="G5" s="120" t="s">
        <v>62</v>
      </c>
      <c r="H5" s="91" t="s">
        <v>69</v>
      </c>
      <c r="I5" s="120" t="s">
        <v>80</v>
      </c>
      <c r="J5" s="120" t="s">
        <v>79</v>
      </c>
      <c r="K5" s="57"/>
      <c r="L5" s="45" t="s">
        <v>38</v>
      </c>
      <c r="M5" s="47" t="s">
        <v>39</v>
      </c>
      <c r="N5" s="46" t="s">
        <v>40</v>
      </c>
      <c r="O5" s="46" t="s">
        <v>43</v>
      </c>
      <c r="P5" s="76"/>
      <c r="Q5" s="45" t="s">
        <v>38</v>
      </c>
      <c r="R5" s="47" t="s">
        <v>39</v>
      </c>
      <c r="S5" s="47" t="s">
        <v>40</v>
      </c>
      <c r="T5" s="69" t="s">
        <v>41</v>
      </c>
      <c r="U5" s="46" t="s">
        <v>43</v>
      </c>
      <c r="V5" s="76"/>
      <c r="W5" s="45" t="s">
        <v>38</v>
      </c>
      <c r="X5" s="47" t="s">
        <v>39</v>
      </c>
      <c r="Y5" s="47" t="s">
        <v>40</v>
      </c>
      <c r="Z5" s="47" t="s">
        <v>41</v>
      </c>
      <c r="AA5" s="69" t="s">
        <v>42</v>
      </c>
      <c r="AB5" s="46" t="s">
        <v>43</v>
      </c>
      <c r="AC5" s="76"/>
      <c r="AD5" s="45" t="s">
        <v>38</v>
      </c>
      <c r="AE5" s="47" t="s">
        <v>39</v>
      </c>
      <c r="AF5" s="47" t="s">
        <v>40</v>
      </c>
      <c r="AG5" s="69" t="s">
        <v>41</v>
      </c>
      <c r="AH5" s="46" t="s">
        <v>43</v>
      </c>
      <c r="AI5" s="76"/>
      <c r="AJ5" s="45" t="s">
        <v>38</v>
      </c>
      <c r="AK5" s="69" t="s">
        <v>40</v>
      </c>
      <c r="AL5" s="46" t="s">
        <v>43</v>
      </c>
      <c r="AM5" s="76"/>
      <c r="AN5" s="45" t="s">
        <v>38</v>
      </c>
      <c r="AO5" s="47" t="s">
        <v>39</v>
      </c>
      <c r="AP5" s="47" t="s">
        <v>40</v>
      </c>
      <c r="AQ5" s="46" t="s">
        <v>40</v>
      </c>
      <c r="AR5" s="46" t="s">
        <v>43</v>
      </c>
      <c r="AS5" s="76"/>
      <c r="AT5" s="45" t="s">
        <v>38</v>
      </c>
      <c r="AU5" s="47" t="s">
        <v>39</v>
      </c>
      <c r="AV5" s="47" t="s">
        <v>40</v>
      </c>
      <c r="AW5" s="46" t="s">
        <v>41</v>
      </c>
      <c r="AX5" s="46" t="s">
        <v>43</v>
      </c>
      <c r="AY5" s="76"/>
      <c r="AZ5" s="45" t="s">
        <v>38</v>
      </c>
      <c r="BA5" s="47" t="s">
        <v>39</v>
      </c>
      <c r="BB5" s="47" t="s">
        <v>40</v>
      </c>
      <c r="BC5" s="47" t="s">
        <v>41</v>
      </c>
      <c r="BD5" s="47" t="s">
        <v>42</v>
      </c>
      <c r="BE5" s="69" t="s">
        <v>116</v>
      </c>
      <c r="BF5" s="46" t="s">
        <v>43</v>
      </c>
      <c r="BG5" s="76"/>
      <c r="BH5" s="45" t="s">
        <v>38</v>
      </c>
      <c r="BI5" s="47" t="s">
        <v>39</v>
      </c>
      <c r="BJ5" s="47" t="s">
        <v>40</v>
      </c>
      <c r="BK5" s="47" t="s">
        <v>41</v>
      </c>
      <c r="BL5" s="46" t="s">
        <v>42</v>
      </c>
      <c r="BM5" s="46" t="s">
        <v>43</v>
      </c>
      <c r="BN5" s="76"/>
      <c r="BO5" s="45" t="s">
        <v>38</v>
      </c>
      <c r="BP5" s="46" t="s">
        <v>39</v>
      </c>
      <c r="BQ5" s="46" t="s">
        <v>43</v>
      </c>
      <c r="BR5" s="76"/>
      <c r="BS5" s="45" t="s">
        <v>38</v>
      </c>
      <c r="BT5" s="47" t="s">
        <v>39</v>
      </c>
      <c r="BU5" s="47" t="s">
        <v>40</v>
      </c>
      <c r="BV5" s="47" t="s">
        <v>41</v>
      </c>
      <c r="BW5" s="46" t="s">
        <v>42</v>
      </c>
      <c r="BX5" s="46" t="s">
        <v>43</v>
      </c>
      <c r="BY5" s="89"/>
    </row>
    <row r="6" spans="1:77" ht="4.5" customHeight="1" x14ac:dyDescent="0.2">
      <c r="A6" s="32"/>
      <c r="B6" s="32"/>
      <c r="C6" s="58"/>
      <c r="D6" s="58"/>
      <c r="E6" s="58"/>
      <c r="F6" s="74"/>
      <c r="G6" s="120"/>
      <c r="H6" s="74"/>
      <c r="I6" s="75"/>
      <c r="J6" s="57"/>
      <c r="K6" s="57"/>
      <c r="L6" s="45"/>
      <c r="M6" s="47"/>
      <c r="N6" s="46"/>
      <c r="O6" s="68"/>
      <c r="P6" s="76"/>
      <c r="Q6" s="45"/>
      <c r="R6" s="47"/>
      <c r="S6" s="47"/>
      <c r="T6" s="46"/>
      <c r="U6" s="31"/>
      <c r="V6" s="76"/>
      <c r="W6" s="45"/>
      <c r="X6" s="47"/>
      <c r="Y6" s="47"/>
      <c r="Z6" s="47"/>
      <c r="AA6" s="46"/>
      <c r="AB6" s="31"/>
      <c r="AC6" s="76"/>
      <c r="AD6" s="45"/>
      <c r="AE6" s="47"/>
      <c r="AF6" s="47"/>
      <c r="AG6" s="46"/>
      <c r="AH6" s="31"/>
      <c r="AI6" s="76"/>
      <c r="AJ6" s="45"/>
      <c r="AK6" s="46"/>
      <c r="AL6" s="31"/>
      <c r="AM6" s="76"/>
      <c r="AN6" s="45"/>
      <c r="AO6" s="47"/>
      <c r="AP6" s="47"/>
      <c r="AQ6" s="46"/>
      <c r="AR6" s="31"/>
      <c r="AS6" s="76"/>
      <c r="AT6" s="45"/>
      <c r="AU6" s="47"/>
      <c r="AV6" s="47"/>
      <c r="AW6" s="46"/>
      <c r="AX6" s="31"/>
      <c r="AY6" s="76"/>
      <c r="AZ6" s="45"/>
      <c r="BA6" s="47"/>
      <c r="BB6" s="47"/>
      <c r="BC6" s="47"/>
      <c r="BD6" s="47"/>
      <c r="BE6" s="46"/>
      <c r="BF6" s="31"/>
      <c r="BG6" s="76"/>
      <c r="BH6" s="45"/>
      <c r="BI6" s="47"/>
      <c r="BJ6" s="47"/>
      <c r="BK6" s="47"/>
      <c r="BL6" s="46"/>
      <c r="BM6" s="31"/>
      <c r="BN6" s="76"/>
      <c r="BO6" s="45"/>
      <c r="BP6" s="46"/>
      <c r="BQ6" s="31"/>
      <c r="BR6" s="76"/>
      <c r="BS6" s="45"/>
      <c r="BT6" s="47"/>
      <c r="BU6" s="47"/>
      <c r="BV6" s="47"/>
      <c r="BW6" s="46"/>
      <c r="BX6" s="68"/>
      <c r="BY6" s="89"/>
    </row>
    <row r="7" spans="1:77" s="87" customFormat="1" ht="12.75" customHeight="1" x14ac:dyDescent="0.2">
      <c r="A7" s="18">
        <v>1</v>
      </c>
      <c r="B7" s="77" t="s">
        <v>35</v>
      </c>
      <c r="C7" s="77" t="s">
        <v>171</v>
      </c>
      <c r="D7" s="19" t="s">
        <v>547</v>
      </c>
      <c r="E7" s="78" t="s">
        <v>548</v>
      </c>
      <c r="F7" s="79"/>
      <c r="G7" s="119">
        <f>AX7+AR7+AH7+U7+O7+AB7+AL7</f>
        <v>1427.4162509725688</v>
      </c>
      <c r="H7" s="227">
        <f>AX7+AR7+AH7+U7+O7+AB7+BF7+BM7+BX7+AL7+BQ7</f>
        <v>2524.3908910917103</v>
      </c>
      <c r="I7" s="119">
        <f>COUNTA(L7,Q7,AD7,AJ7,W7,AN7,AT7,AZ7,BO7,BH7,BS7)</f>
        <v>5</v>
      </c>
      <c r="J7" s="119">
        <f>COUNTA(M7,N7,R7,S7,T7,X7,Y7,Z7,AA7,AE7,AF7,AG7,AK7,AO7,AP7,AQ7,AU7,AV7,AW7,BA7,BB7,BC7,BD7,#REF!,#REF!,BE7,BI7,BJ7,BK7,#REF!,BL7,BP7,BT7,BW7,BU7,BV7)</f>
        <v>21</v>
      </c>
      <c r="K7" s="280"/>
      <c r="L7" s="80"/>
      <c r="M7" s="115"/>
      <c r="N7" s="117"/>
      <c r="O7" s="116"/>
      <c r="P7" s="237"/>
      <c r="Q7" s="80"/>
      <c r="R7" s="115"/>
      <c r="S7" s="115"/>
      <c r="T7" s="117"/>
      <c r="U7" s="118"/>
      <c r="V7" s="237"/>
      <c r="W7" s="80" t="s">
        <v>57</v>
      </c>
      <c r="X7" s="115" t="s">
        <v>254</v>
      </c>
      <c r="Y7" s="115" t="s">
        <v>255</v>
      </c>
      <c r="Z7" s="115" t="s">
        <v>255</v>
      </c>
      <c r="AA7" s="117" t="s">
        <v>255</v>
      </c>
      <c r="AB7" s="128">
        <v>512.36066920493442</v>
      </c>
      <c r="AC7" s="237"/>
      <c r="AD7" s="80" t="s">
        <v>35</v>
      </c>
      <c r="AE7" s="115" t="s">
        <v>254</v>
      </c>
      <c r="AF7" s="115" t="s">
        <v>254</v>
      </c>
      <c r="AG7" s="117" t="s">
        <v>254</v>
      </c>
      <c r="AH7" s="128">
        <v>498.33289421008789</v>
      </c>
      <c r="AI7" s="237"/>
      <c r="AJ7" s="80"/>
      <c r="AK7" s="117"/>
      <c r="AL7" s="128"/>
      <c r="AM7" s="237"/>
      <c r="AN7" s="80" t="s">
        <v>56</v>
      </c>
      <c r="AO7" s="115">
        <v>1</v>
      </c>
      <c r="AP7" s="115">
        <v>1</v>
      </c>
      <c r="AQ7" s="117">
        <v>1</v>
      </c>
      <c r="AR7" s="128">
        <v>416.72268755754658</v>
      </c>
      <c r="AS7" s="237"/>
      <c r="AT7" s="80"/>
      <c r="AU7" s="115"/>
      <c r="AV7" s="115"/>
      <c r="AW7" s="117"/>
      <c r="AX7" s="118"/>
      <c r="AY7" s="237"/>
      <c r="AZ7" s="80"/>
      <c r="BA7" s="115"/>
      <c r="BB7" s="115"/>
      <c r="BC7" s="115"/>
      <c r="BD7" s="115"/>
      <c r="BE7" s="117"/>
      <c r="BF7" s="118"/>
      <c r="BG7" s="237"/>
      <c r="BH7" s="80" t="s">
        <v>56</v>
      </c>
      <c r="BI7" s="115" t="s">
        <v>254</v>
      </c>
      <c r="BJ7" s="115">
        <v>2</v>
      </c>
      <c r="BK7" s="115" t="s">
        <v>254</v>
      </c>
      <c r="BL7" s="117" t="s">
        <v>254</v>
      </c>
      <c r="BM7" s="118">
        <v>607.03125020959135</v>
      </c>
      <c r="BN7" s="237"/>
      <c r="BO7" s="80"/>
      <c r="BP7" s="117"/>
      <c r="BQ7" s="118"/>
      <c r="BR7" s="237"/>
      <c r="BS7" s="80" t="s">
        <v>56</v>
      </c>
      <c r="BT7" s="115" t="s">
        <v>259</v>
      </c>
      <c r="BU7" s="115" t="s">
        <v>259</v>
      </c>
      <c r="BV7" s="115" t="s">
        <v>254</v>
      </c>
      <c r="BW7" s="117" t="s">
        <v>258</v>
      </c>
      <c r="BX7" s="129">
        <v>489.94338990955009</v>
      </c>
      <c r="BY7" s="130"/>
    </row>
    <row r="8" spans="1:77" s="87" customFormat="1" ht="12.75" customHeight="1" x14ac:dyDescent="0.2">
      <c r="A8" s="18">
        <v>1</v>
      </c>
      <c r="B8" s="77" t="s">
        <v>519</v>
      </c>
      <c r="C8" s="77" t="s">
        <v>393</v>
      </c>
      <c r="D8" s="19" t="s">
        <v>122</v>
      </c>
      <c r="E8" s="78" t="s">
        <v>711</v>
      </c>
      <c r="F8" s="79"/>
      <c r="G8" s="119">
        <f>AX8+AR8+AH8+U8+O8+AB8+AL8</f>
        <v>1087.2435171159239</v>
      </c>
      <c r="H8" s="227">
        <f>AX8+AR8+AH8+U8+O8+AB8+BF8+BM8+BX8+AL8+BQ8</f>
        <v>1951.4469650952285</v>
      </c>
      <c r="I8" s="119">
        <f>COUNTA(L8,Q8,AD8,AJ8,W8,AN8,AT8,AZ8,BO8,BH8,BS8)</f>
        <v>6</v>
      </c>
      <c r="J8" s="119">
        <f>COUNTA(M8,N8,R8,S8,T8,X8,Y8,Z8,AA8,AE8,AF8,AG8,AK8,AO8,AP8,AQ8,AU8,AV8,AW8,BA8,BB8,BC8,BD8,#REF!,#REF!,BE8,BI8,BJ8,BK8,#REF!,BL8,BP8,BT8,BW8,BU8,BV8)</f>
        <v>22</v>
      </c>
      <c r="K8" s="280"/>
      <c r="L8" s="80" t="s">
        <v>36</v>
      </c>
      <c r="M8" s="115" t="s">
        <v>26</v>
      </c>
      <c r="N8" s="117"/>
      <c r="O8" s="116">
        <v>0</v>
      </c>
      <c r="P8" s="237"/>
      <c r="Q8" s="80"/>
      <c r="R8" s="115"/>
      <c r="S8" s="115"/>
      <c r="T8" s="117"/>
      <c r="U8" s="118"/>
      <c r="V8" s="237"/>
      <c r="W8" s="80" t="s">
        <v>519</v>
      </c>
      <c r="X8" s="115" t="s">
        <v>255</v>
      </c>
      <c r="Y8" s="115" t="s">
        <v>254</v>
      </c>
      <c r="Z8" s="115" t="s">
        <v>254</v>
      </c>
      <c r="AA8" s="117" t="s">
        <v>255</v>
      </c>
      <c r="AB8" s="128">
        <v>492.19391717699733</v>
      </c>
      <c r="AC8" s="237"/>
      <c r="AD8" s="80" t="s">
        <v>36</v>
      </c>
      <c r="AE8" s="115" t="s">
        <v>257</v>
      </c>
      <c r="AF8" s="115" t="s">
        <v>259</v>
      </c>
      <c r="AG8" s="117" t="s">
        <v>308</v>
      </c>
      <c r="AH8" s="128">
        <v>250.31673026985357</v>
      </c>
      <c r="AI8" s="237"/>
      <c r="AJ8" s="80"/>
      <c r="AK8" s="117"/>
      <c r="AL8" s="128"/>
      <c r="AM8" s="237"/>
      <c r="AN8" s="80" t="s">
        <v>36</v>
      </c>
      <c r="AO8" s="115">
        <v>2</v>
      </c>
      <c r="AP8" s="115">
        <v>2</v>
      </c>
      <c r="AQ8" s="117">
        <v>3</v>
      </c>
      <c r="AR8" s="128">
        <v>344.73286966907301</v>
      </c>
      <c r="AS8" s="237"/>
      <c r="AT8" s="80"/>
      <c r="AU8" s="115"/>
      <c r="AV8" s="115"/>
      <c r="AW8" s="117"/>
      <c r="AX8" s="118"/>
      <c r="AY8" s="237"/>
      <c r="AZ8" s="80"/>
      <c r="BA8" s="115"/>
      <c r="BB8" s="115"/>
      <c r="BC8" s="115"/>
      <c r="BD8" s="115"/>
      <c r="BE8" s="117"/>
      <c r="BF8" s="118"/>
      <c r="BG8" s="237"/>
      <c r="BH8" s="80" t="s">
        <v>519</v>
      </c>
      <c r="BI8" s="115" t="s">
        <v>254</v>
      </c>
      <c r="BJ8" s="115" t="s">
        <v>255</v>
      </c>
      <c r="BK8" s="115" t="s">
        <v>254</v>
      </c>
      <c r="BL8" s="117">
        <v>5</v>
      </c>
      <c r="BM8" s="118">
        <v>422.2969167433954</v>
      </c>
      <c r="BN8" s="237"/>
      <c r="BO8" s="80"/>
      <c r="BP8" s="117"/>
      <c r="BQ8" s="118"/>
      <c r="BR8" s="237"/>
      <c r="BS8" s="80" t="s">
        <v>61</v>
      </c>
      <c r="BT8" s="115" t="s">
        <v>259</v>
      </c>
      <c r="BU8" s="115" t="s">
        <v>258</v>
      </c>
      <c r="BV8" s="115" t="s">
        <v>257</v>
      </c>
      <c r="BW8" s="117" t="s">
        <v>255</v>
      </c>
      <c r="BX8" s="129">
        <v>441.90653123590914</v>
      </c>
      <c r="BY8" s="130"/>
    </row>
    <row r="9" spans="1:77" s="87" customFormat="1" ht="12.75" customHeight="1" x14ac:dyDescent="0.2">
      <c r="A9" s="18">
        <v>1</v>
      </c>
      <c r="B9" s="77" t="s">
        <v>36</v>
      </c>
      <c r="C9" s="77" t="s">
        <v>381</v>
      </c>
      <c r="D9" s="19" t="s">
        <v>121</v>
      </c>
      <c r="E9" s="78" t="s">
        <v>1530</v>
      </c>
      <c r="F9" s="79"/>
      <c r="G9" s="119">
        <f>AX9+AR9+AH9+U9+O9+AB9+AL9</f>
        <v>1552.5834421237516</v>
      </c>
      <c r="H9" s="227">
        <f>AX9+AR9+AH9+U9+O9+AB9+BF9+BM9+BX9+AL9+BQ9</f>
        <v>1825.7667972151685</v>
      </c>
      <c r="I9" s="119">
        <f>COUNTA(L9,Q9,AD9,AJ9,W9,AN9,AT9,AZ9,BO9,BH9,BS9)</f>
        <v>6</v>
      </c>
      <c r="J9" s="119">
        <f>COUNTA(M9,N9,R9,S9,T9,X9,Y9,Z9,AA9,AE9,AF9,AG9,AK9,AO9,AP9,AQ9,AU9,AV9,AW9,BA9,BB9,BC9,BD9,#REF!,#REF!,BE9,BI9,BJ9,BK9,#REF!,BL9,BP9,BT9,BW9,BU9,BV9)</f>
        <v>20</v>
      </c>
      <c r="K9" s="280"/>
      <c r="L9" s="80" t="s">
        <v>36</v>
      </c>
      <c r="M9" s="115">
        <v>2</v>
      </c>
      <c r="N9" s="117"/>
      <c r="O9" s="116">
        <v>121.54951457765607</v>
      </c>
      <c r="P9" s="237"/>
      <c r="Q9" s="80" t="s">
        <v>36</v>
      </c>
      <c r="R9" s="115"/>
      <c r="S9" s="115">
        <v>4</v>
      </c>
      <c r="T9" s="117">
        <v>1</v>
      </c>
      <c r="U9" s="118">
        <v>197.71212547196626</v>
      </c>
      <c r="V9" s="237"/>
      <c r="W9" s="80" t="s">
        <v>61</v>
      </c>
      <c r="X9" s="115" t="s">
        <v>254</v>
      </c>
      <c r="Y9" s="115">
        <v>3</v>
      </c>
      <c r="Z9" s="115" t="s">
        <v>254</v>
      </c>
      <c r="AA9" s="117" t="s">
        <v>255</v>
      </c>
      <c r="AB9" s="128">
        <v>466.72268755754658</v>
      </c>
      <c r="AC9" s="237"/>
      <c r="AD9" s="80" t="s">
        <v>36</v>
      </c>
      <c r="AE9" s="115" t="s">
        <v>255</v>
      </c>
      <c r="AF9" s="115" t="s">
        <v>255</v>
      </c>
      <c r="AG9" s="117" t="s">
        <v>254</v>
      </c>
      <c r="AH9" s="128">
        <v>432.97735595862071</v>
      </c>
      <c r="AI9" s="237"/>
      <c r="AJ9" s="80"/>
      <c r="AK9" s="117"/>
      <c r="AL9" s="128"/>
      <c r="AM9" s="237"/>
      <c r="AN9" s="80" t="s">
        <v>36</v>
      </c>
      <c r="AO9" s="115">
        <v>4</v>
      </c>
      <c r="AP9" s="115">
        <v>3</v>
      </c>
      <c r="AQ9" s="117">
        <v>1</v>
      </c>
      <c r="AR9" s="128">
        <v>333.62175855796193</v>
      </c>
      <c r="AS9" s="237"/>
      <c r="AT9" s="80"/>
      <c r="AU9" s="115"/>
      <c r="AV9" s="115"/>
      <c r="AW9" s="117"/>
      <c r="AX9" s="118"/>
      <c r="AY9" s="237"/>
      <c r="AZ9" s="80"/>
      <c r="BA9" s="115"/>
      <c r="BB9" s="115"/>
      <c r="BC9" s="115"/>
      <c r="BD9" s="115"/>
      <c r="BE9" s="117"/>
      <c r="BF9" s="118"/>
      <c r="BG9" s="237"/>
      <c r="BH9" s="80" t="s">
        <v>36</v>
      </c>
      <c r="BI9" s="115" t="s">
        <v>260</v>
      </c>
      <c r="BJ9" s="115">
        <v>8</v>
      </c>
      <c r="BK9" s="115" t="s">
        <v>303</v>
      </c>
      <c r="BL9" s="117" t="s">
        <v>258</v>
      </c>
      <c r="BM9" s="118">
        <v>273.18335509141696</v>
      </c>
      <c r="BN9" s="237"/>
      <c r="BO9" s="80"/>
      <c r="BP9" s="117"/>
      <c r="BQ9" s="118"/>
      <c r="BR9" s="237"/>
      <c r="BS9" s="80"/>
      <c r="BT9" s="115"/>
      <c r="BU9" s="115"/>
      <c r="BV9" s="115"/>
      <c r="BW9" s="117"/>
      <c r="BX9" s="129"/>
      <c r="BY9" s="130"/>
    </row>
    <row r="10" spans="1:77" s="87" customFormat="1" ht="12.75" customHeight="1" x14ac:dyDescent="0.2">
      <c r="A10" s="18">
        <v>1</v>
      </c>
      <c r="B10" s="77" t="s">
        <v>34</v>
      </c>
      <c r="C10" s="77" t="s">
        <v>467</v>
      </c>
      <c r="D10" s="19" t="s">
        <v>196</v>
      </c>
      <c r="E10" s="78" t="s">
        <v>1538</v>
      </c>
      <c r="F10" s="79"/>
      <c r="G10" s="119">
        <f>AX10+AR10+AH10+U10+O10+AB10+AL10</f>
        <v>1050.1527495816495</v>
      </c>
      <c r="H10" s="227">
        <f>AX10+AR10+AH10+U10+O10+AB10+BF10+BM10+BX10+AL10+BQ10</f>
        <v>1783.470176922513</v>
      </c>
      <c r="I10" s="119">
        <f>COUNTA(L10,Q10,AD10,AJ10,W10,AN10,AT10,AZ10,BO10,BH10,BS10)</f>
        <v>6</v>
      </c>
      <c r="J10" s="119">
        <f>COUNTA(M10,N10,R10,S10,T10,X10,Y10,Z10,AA10,AE10,AF10,AG10,AK10,AO10,AP10,AQ10,AU10,AV10,AW10,BA10,BB10,BC10,BD10,#REF!,#REF!,BE10,BI10,BJ10,BK10,#REF!,BL10,BP10,BT10,BW10,BU10,BV10)</f>
        <v>23</v>
      </c>
      <c r="K10" s="280"/>
      <c r="L10" s="80"/>
      <c r="M10" s="115"/>
      <c r="N10" s="117"/>
      <c r="O10" s="116"/>
      <c r="P10" s="237"/>
      <c r="Q10" s="80" t="s">
        <v>34</v>
      </c>
      <c r="R10" s="115"/>
      <c r="S10" s="115">
        <v>3</v>
      </c>
      <c r="T10" s="117">
        <v>4</v>
      </c>
      <c r="U10" s="118">
        <v>140.52272940264979</v>
      </c>
      <c r="V10" s="237"/>
      <c r="W10" s="80" t="s">
        <v>55</v>
      </c>
      <c r="X10" s="115" t="s">
        <v>258</v>
      </c>
      <c r="Y10" s="115" t="s">
        <v>257</v>
      </c>
      <c r="Z10" s="115">
        <v>2</v>
      </c>
      <c r="AA10" s="117" t="s">
        <v>257</v>
      </c>
      <c r="AB10" s="128">
        <v>286.92737604564036</v>
      </c>
      <c r="AC10" s="237"/>
      <c r="AD10" s="80" t="s">
        <v>34</v>
      </c>
      <c r="AE10" s="115" t="s">
        <v>255</v>
      </c>
      <c r="AF10" s="115" t="s">
        <v>257</v>
      </c>
      <c r="AG10" s="117">
        <v>5</v>
      </c>
      <c r="AH10" s="128">
        <v>252.90864326615539</v>
      </c>
      <c r="AI10" s="237"/>
      <c r="AJ10" s="80"/>
      <c r="AK10" s="117"/>
      <c r="AL10" s="128"/>
      <c r="AM10" s="237" t="s">
        <v>55</v>
      </c>
      <c r="AN10" s="80" t="s">
        <v>55</v>
      </c>
      <c r="AO10" s="115">
        <v>1</v>
      </c>
      <c r="AP10" s="115">
        <v>1</v>
      </c>
      <c r="AQ10" s="117">
        <v>2</v>
      </c>
      <c r="AR10" s="128">
        <v>369.79400086720375</v>
      </c>
      <c r="AS10" s="237"/>
      <c r="AT10" s="80"/>
      <c r="AU10" s="115"/>
      <c r="AV10" s="115"/>
      <c r="AW10" s="117"/>
      <c r="AX10" s="118"/>
      <c r="AY10" s="237"/>
      <c r="AZ10" s="80"/>
      <c r="BA10" s="115"/>
      <c r="BB10" s="115"/>
      <c r="BC10" s="115"/>
      <c r="BD10" s="115"/>
      <c r="BE10" s="117"/>
      <c r="BF10" s="118"/>
      <c r="BG10" s="237"/>
      <c r="BH10" s="80" t="s">
        <v>55</v>
      </c>
      <c r="BI10" s="115" t="s">
        <v>260</v>
      </c>
      <c r="BJ10" s="115">
        <v>7</v>
      </c>
      <c r="BK10" s="115" t="s">
        <v>257</v>
      </c>
      <c r="BL10" s="117" t="s">
        <v>254</v>
      </c>
      <c r="BM10" s="118">
        <v>341.38553018754237</v>
      </c>
      <c r="BN10" s="237"/>
      <c r="BO10" s="80"/>
      <c r="BP10" s="117"/>
      <c r="BQ10" s="118"/>
      <c r="BR10" s="237"/>
      <c r="BS10" s="80" t="s">
        <v>55</v>
      </c>
      <c r="BT10" s="115" t="s">
        <v>260</v>
      </c>
      <c r="BU10" s="115" t="s">
        <v>259</v>
      </c>
      <c r="BV10" s="115" t="s">
        <v>257</v>
      </c>
      <c r="BW10" s="117" t="s">
        <v>260</v>
      </c>
      <c r="BX10" s="129">
        <v>391.93189715332113</v>
      </c>
      <c r="BY10" s="130"/>
    </row>
    <row r="11" spans="1:77" s="87" customFormat="1" ht="12.75" customHeight="1" x14ac:dyDescent="0.2">
      <c r="A11" s="18">
        <v>2</v>
      </c>
      <c r="B11" s="77" t="s">
        <v>34</v>
      </c>
      <c r="C11" s="77" t="s">
        <v>460</v>
      </c>
      <c r="D11" s="19" t="s">
        <v>115</v>
      </c>
      <c r="E11" s="78" t="s">
        <v>1536</v>
      </c>
      <c r="F11" s="79"/>
      <c r="G11" s="119">
        <f>AX11+AR11+AH11+U11+O11+AB11+AL11</f>
        <v>1082.9900490118332</v>
      </c>
      <c r="H11" s="227">
        <f>AX11+AR11+AH11+U11+O11+AB11+BF11+BM11+BX11+AL11+BQ11</f>
        <v>1752.9974841317526</v>
      </c>
      <c r="I11" s="119">
        <f>COUNTA(L11,Q11,AD11,AJ11,W11,AN11,AT11,AZ11,BO11,BH11,BS11)</f>
        <v>6</v>
      </c>
      <c r="J11" s="119">
        <f>COUNTA(M11,N11,R11,S11,T11,X11,Y11,Z11,AA11,AE11,AF11,AG11,AK11,AO11,AP11,AQ11,AU11,AV11,AW11,BA11,BB11,BC11,BD11,#REF!,#REF!,BE11,BI11,BJ11,BK11,#REF!,BL11,BP11,BT11,BW11,BU11,BV11)</f>
        <v>23</v>
      </c>
      <c r="K11" s="280"/>
      <c r="L11" s="80"/>
      <c r="M11" s="115"/>
      <c r="N11" s="117"/>
      <c r="O11" s="116"/>
      <c r="P11" s="237"/>
      <c r="Q11" s="80" t="s">
        <v>34</v>
      </c>
      <c r="R11" s="115"/>
      <c r="S11" s="115">
        <v>1</v>
      </c>
      <c r="T11" s="117">
        <v>1</v>
      </c>
      <c r="U11" s="118">
        <v>277.81512503836439</v>
      </c>
      <c r="V11" s="237"/>
      <c r="W11" s="80" t="s">
        <v>55</v>
      </c>
      <c r="X11" s="115" t="s">
        <v>255</v>
      </c>
      <c r="Y11" s="115" t="s">
        <v>258</v>
      </c>
      <c r="Z11" s="115" t="s">
        <v>258</v>
      </c>
      <c r="AA11" s="117" t="s">
        <v>26</v>
      </c>
      <c r="AB11" s="128">
        <v>189.5880017344075</v>
      </c>
      <c r="AC11" s="237"/>
      <c r="AD11" s="80" t="s">
        <v>34</v>
      </c>
      <c r="AE11" s="115">
        <v>4</v>
      </c>
      <c r="AF11" s="115" t="s">
        <v>254</v>
      </c>
      <c r="AG11" s="117">
        <v>4</v>
      </c>
      <c r="AH11" s="128">
        <v>280.84442115505658</v>
      </c>
      <c r="AI11" s="237"/>
      <c r="AJ11" s="80"/>
      <c r="AK11" s="117"/>
      <c r="AL11" s="128"/>
      <c r="AM11" s="237"/>
      <c r="AN11" s="80" t="s">
        <v>55</v>
      </c>
      <c r="AO11" s="115">
        <v>2</v>
      </c>
      <c r="AP11" s="115">
        <v>2</v>
      </c>
      <c r="AQ11" s="117">
        <v>1</v>
      </c>
      <c r="AR11" s="128">
        <v>334.74250108400469</v>
      </c>
      <c r="AS11" s="237"/>
      <c r="AT11" s="80"/>
      <c r="AU11" s="115"/>
      <c r="AV11" s="115"/>
      <c r="AW11" s="117"/>
      <c r="AX11" s="118"/>
      <c r="AY11" s="237"/>
      <c r="AZ11" s="80"/>
      <c r="BA11" s="115"/>
      <c r="BB11" s="115"/>
      <c r="BC11" s="115"/>
      <c r="BD11" s="115"/>
      <c r="BE11" s="117"/>
      <c r="BF11" s="118"/>
      <c r="BG11" s="237"/>
      <c r="BH11" s="80" t="s">
        <v>55</v>
      </c>
      <c r="BI11" s="115">
        <v>7</v>
      </c>
      <c r="BJ11" s="115" t="s">
        <v>259</v>
      </c>
      <c r="BK11" s="115" t="s">
        <v>260</v>
      </c>
      <c r="BL11" s="117" t="s">
        <v>257</v>
      </c>
      <c r="BM11" s="118">
        <v>261.99258552629703</v>
      </c>
      <c r="BN11" s="237"/>
      <c r="BO11" s="80"/>
      <c r="BP11" s="117"/>
      <c r="BQ11" s="118"/>
      <c r="BR11" s="237"/>
      <c r="BS11" s="80" t="s">
        <v>55</v>
      </c>
      <c r="BT11" s="115" t="s">
        <v>259</v>
      </c>
      <c r="BU11" s="115" t="s">
        <v>261</v>
      </c>
      <c r="BV11" s="115" t="s">
        <v>255</v>
      </c>
      <c r="BW11" s="117" t="s">
        <v>259</v>
      </c>
      <c r="BX11" s="129">
        <v>408.01484959362244</v>
      </c>
      <c r="BY11" s="130"/>
    </row>
    <row r="12" spans="1:77" s="87" customFormat="1" ht="12.75" customHeight="1" x14ac:dyDescent="0.2">
      <c r="A12" s="18">
        <v>2</v>
      </c>
      <c r="B12" s="77" t="s">
        <v>35</v>
      </c>
      <c r="C12" s="77" t="s">
        <v>400</v>
      </c>
      <c r="D12" s="19" t="s">
        <v>87</v>
      </c>
      <c r="E12" s="78" t="s">
        <v>401</v>
      </c>
      <c r="F12" s="79"/>
      <c r="G12" s="119">
        <f>AX12+AR12+AH12+U12+O12+AB12+AL12</f>
        <v>964.83921993383137</v>
      </c>
      <c r="H12" s="227">
        <f>AX12+AR12+AH12+U12+O12+AB12+BF12+BM12+BX12+AL12+BQ12</f>
        <v>1730.698520583011</v>
      </c>
      <c r="I12" s="119">
        <f>COUNTA(L12,Q12,AD12,AJ12,W12,AN12,AT12,AZ12,BO12,BH12,BS12)</f>
        <v>4</v>
      </c>
      <c r="J12" s="119">
        <f>COUNTA(M12,N12,R12,S12,T12,X12,Y12,Z12,AA12,AE12,AF12,AG12,AK12,AO12,AP12,AQ12,AU12,AV12,AW12,BA12,BB12,BC12,BD12,#REF!,#REF!,BE12,BI12,BJ12,BK12,#REF!,BL12,BP12,BT12,BW12,BU12,BV12)</f>
        <v>18</v>
      </c>
      <c r="K12" s="280"/>
      <c r="L12" s="80"/>
      <c r="M12" s="115"/>
      <c r="N12" s="117"/>
      <c r="O12" s="116"/>
      <c r="P12" s="237"/>
      <c r="Q12" s="80" t="s">
        <v>56</v>
      </c>
      <c r="R12" s="115">
        <v>1</v>
      </c>
      <c r="S12" s="115">
        <v>1</v>
      </c>
      <c r="T12" s="117">
        <v>1</v>
      </c>
      <c r="U12" s="118">
        <v>404.84550065040281</v>
      </c>
      <c r="V12" s="237"/>
      <c r="W12" s="80" t="s">
        <v>56</v>
      </c>
      <c r="X12" s="115" t="s">
        <v>254</v>
      </c>
      <c r="Y12" s="115" t="s">
        <v>255</v>
      </c>
      <c r="Z12" s="115" t="s">
        <v>254</v>
      </c>
      <c r="AA12" s="117" t="s">
        <v>255</v>
      </c>
      <c r="AB12" s="128">
        <v>559.99371928342862</v>
      </c>
      <c r="AC12" s="237"/>
      <c r="AD12" s="80"/>
      <c r="AE12" s="115"/>
      <c r="AF12" s="115"/>
      <c r="AG12" s="117"/>
      <c r="AH12" s="128"/>
      <c r="AI12" s="237"/>
      <c r="AJ12" s="80"/>
      <c r="AK12" s="117"/>
      <c r="AL12" s="128"/>
      <c r="AM12" s="237"/>
      <c r="AN12" s="80"/>
      <c r="AO12" s="115"/>
      <c r="AP12" s="115"/>
      <c r="AQ12" s="117"/>
      <c r="AR12" s="128"/>
      <c r="AS12" s="237"/>
      <c r="AT12" s="80"/>
      <c r="AU12" s="115"/>
      <c r="AV12" s="115"/>
      <c r="AW12" s="117"/>
      <c r="AX12" s="118"/>
      <c r="AY12" s="237"/>
      <c r="AZ12" s="80"/>
      <c r="BA12" s="115"/>
      <c r="BB12" s="115"/>
      <c r="BC12" s="115"/>
      <c r="BD12" s="115"/>
      <c r="BE12" s="117"/>
      <c r="BF12" s="118"/>
      <c r="BG12" s="237"/>
      <c r="BH12" s="80" t="s">
        <v>56</v>
      </c>
      <c r="BI12" s="115" t="s">
        <v>255</v>
      </c>
      <c r="BJ12" s="115" t="s">
        <v>254</v>
      </c>
      <c r="BK12" s="115" t="s">
        <v>26</v>
      </c>
      <c r="BL12" s="117" t="s">
        <v>26</v>
      </c>
      <c r="BM12" s="118">
        <v>292.41844664176756</v>
      </c>
      <c r="BN12" s="237"/>
      <c r="BO12" s="80"/>
      <c r="BP12" s="117"/>
      <c r="BQ12" s="118"/>
      <c r="BR12" s="237"/>
      <c r="BS12" s="80" t="s">
        <v>1502</v>
      </c>
      <c r="BT12" s="115" t="s">
        <v>257</v>
      </c>
      <c r="BU12" s="115" t="s">
        <v>255</v>
      </c>
      <c r="BV12" s="115" t="s">
        <v>255</v>
      </c>
      <c r="BW12" s="117" t="s">
        <v>258</v>
      </c>
      <c r="BX12" s="129">
        <v>473.44085400741221</v>
      </c>
      <c r="BY12" s="130"/>
    </row>
    <row r="13" spans="1:77" s="87" customFormat="1" ht="12.75" customHeight="1" x14ac:dyDescent="0.2">
      <c r="A13" s="18">
        <v>3</v>
      </c>
      <c r="B13" s="77" t="s">
        <v>34</v>
      </c>
      <c r="C13" s="77" t="s">
        <v>462</v>
      </c>
      <c r="D13" s="19" t="s">
        <v>76</v>
      </c>
      <c r="E13" s="78" t="s">
        <v>1537</v>
      </c>
      <c r="F13" s="79"/>
      <c r="G13" s="119">
        <f>AX13+AR13+AH13+U13+O13+AB13+AL13</f>
        <v>854.62053513848298</v>
      </c>
      <c r="H13" s="227">
        <f>AX13+AR13+AH13+U13+O13+AB13+BF13+BM13+BX13+AL13+BQ13</f>
        <v>1635.5610945331118</v>
      </c>
      <c r="I13" s="119">
        <f>COUNTA(L13,Q13,AD13,AJ13,W13,AN13,AT13,AZ13,BO13,BH13,BS13)</f>
        <v>5</v>
      </c>
      <c r="J13" s="119">
        <f>COUNTA(M13,N13,R13,S13,T13,X13,Y13,Z13,AA13,AE13,AF13,AG13,AK13,AO13,AP13,AQ13,AU13,AV13,AW13,BA13,BB13,BC13,BD13,#REF!,#REF!,BE13,BI13,BJ13,BK13,#REF!,BL13,BP13,BT13,BW13,BU13,BV13)</f>
        <v>20</v>
      </c>
      <c r="K13" s="280"/>
      <c r="L13" s="80"/>
      <c r="M13" s="115"/>
      <c r="N13" s="117"/>
      <c r="O13" s="116"/>
      <c r="P13" s="237"/>
      <c r="Q13" s="80" t="s">
        <v>34</v>
      </c>
      <c r="R13" s="115"/>
      <c r="S13" s="115">
        <v>2</v>
      </c>
      <c r="T13" s="117">
        <v>2</v>
      </c>
      <c r="U13" s="118">
        <v>214.37879213863295</v>
      </c>
      <c r="V13" s="237"/>
      <c r="W13" s="80" t="s">
        <v>55</v>
      </c>
      <c r="X13" s="115" t="s">
        <v>257</v>
      </c>
      <c r="Y13" s="115" t="s">
        <v>255</v>
      </c>
      <c r="Z13" s="115" t="s">
        <v>255</v>
      </c>
      <c r="AA13" s="117">
        <v>2</v>
      </c>
      <c r="AB13" s="128">
        <v>370.78343878162343</v>
      </c>
      <c r="AC13" s="237"/>
      <c r="AD13" s="80" t="s">
        <v>34</v>
      </c>
      <c r="AE13" s="115" t="s">
        <v>254</v>
      </c>
      <c r="AF13" s="115" t="s">
        <v>255</v>
      </c>
      <c r="AG13" s="117">
        <v>7</v>
      </c>
      <c r="AH13" s="128">
        <v>269.4583042182266</v>
      </c>
      <c r="AI13" s="237"/>
      <c r="AJ13" s="80"/>
      <c r="AK13" s="117"/>
      <c r="AL13" s="128"/>
      <c r="AM13" s="237"/>
      <c r="AN13" s="80"/>
      <c r="AO13" s="115"/>
      <c r="AP13" s="115"/>
      <c r="AQ13" s="117"/>
      <c r="AR13" s="128"/>
      <c r="AS13" s="237"/>
      <c r="AT13" s="80"/>
      <c r="AU13" s="115"/>
      <c r="AV13" s="115"/>
      <c r="AW13" s="117"/>
      <c r="AX13" s="118"/>
      <c r="AY13" s="237"/>
      <c r="AZ13" s="80"/>
      <c r="BA13" s="115"/>
      <c r="BB13" s="115"/>
      <c r="BC13" s="115"/>
      <c r="BD13" s="115"/>
      <c r="BE13" s="117"/>
      <c r="BF13" s="118"/>
      <c r="BG13" s="237"/>
      <c r="BH13" s="80" t="s">
        <v>55</v>
      </c>
      <c r="BI13" s="115" t="s">
        <v>255</v>
      </c>
      <c r="BJ13" s="115" t="s">
        <v>257</v>
      </c>
      <c r="BK13" s="115">
        <v>4</v>
      </c>
      <c r="BL13" s="117" t="s">
        <v>255</v>
      </c>
      <c r="BM13" s="118">
        <v>429.00866224130777</v>
      </c>
      <c r="BN13" s="237"/>
      <c r="BO13" s="80"/>
      <c r="BP13" s="117"/>
      <c r="BQ13" s="118"/>
      <c r="BR13" s="237"/>
      <c r="BS13" s="80" t="s">
        <v>55</v>
      </c>
      <c r="BT13" s="115" t="s">
        <v>255</v>
      </c>
      <c r="BU13" s="115" t="s">
        <v>260</v>
      </c>
      <c r="BV13" s="115" t="s">
        <v>24</v>
      </c>
      <c r="BW13" s="117" t="s">
        <v>257</v>
      </c>
      <c r="BX13" s="129">
        <v>351.93189715332113</v>
      </c>
      <c r="BY13" s="130"/>
    </row>
    <row r="14" spans="1:77" s="87" customFormat="1" ht="12.75" customHeight="1" x14ac:dyDescent="0.2">
      <c r="A14" s="18">
        <v>3</v>
      </c>
      <c r="B14" s="77" t="s">
        <v>35</v>
      </c>
      <c r="C14" s="77" t="s">
        <v>328</v>
      </c>
      <c r="D14" s="19" t="s">
        <v>294</v>
      </c>
      <c r="E14" s="78" t="s">
        <v>136</v>
      </c>
      <c r="F14" s="79"/>
      <c r="G14" s="119">
        <f>AX14+AR14+AH14+U14+O14+AB14+AL14</f>
        <v>542.09824723973566</v>
      </c>
      <c r="H14" s="227">
        <f>AX14+AR14+AH14+U14+O14+AB14+BF14+BM14+BX14+AL14+BQ14</f>
        <v>1552.8043622601167</v>
      </c>
      <c r="I14" s="119">
        <f>COUNTA(L14,Q14,AD14,AJ14,W14,AN14,AT14,AZ14,BO14,BH14,BS14)</f>
        <v>3</v>
      </c>
      <c r="J14" s="119">
        <f>COUNTA(M14,N14,R14,S14,T14,X14,Y14,Z14,AA14,AE14,AF14,AG14,AK14,AO14,AP14,AQ14,AU14,AV14,AW14,BA14,BB14,BC14,BD14,#REF!,#REF!,BE14,BI14,BJ14,BK14,#REF!,BL14,BP14,BT14,BW14,BU14,BV14)</f>
        <v>15</v>
      </c>
      <c r="K14" s="280"/>
      <c r="L14" s="80"/>
      <c r="M14" s="115"/>
      <c r="N14" s="117"/>
      <c r="O14" s="116"/>
      <c r="P14" s="237"/>
      <c r="Q14" s="80"/>
      <c r="R14" s="115"/>
      <c r="S14" s="115"/>
      <c r="T14" s="117"/>
      <c r="U14" s="118"/>
      <c r="V14" s="237"/>
      <c r="W14" s="80" t="s">
        <v>56</v>
      </c>
      <c r="X14" s="115" t="s">
        <v>257</v>
      </c>
      <c r="Y14" s="115" t="s">
        <v>254</v>
      </c>
      <c r="Z14" s="115" t="s">
        <v>255</v>
      </c>
      <c r="AA14" s="117" t="s">
        <v>254</v>
      </c>
      <c r="AB14" s="128">
        <v>542.09824723973566</v>
      </c>
      <c r="AC14" s="237"/>
      <c r="AD14" s="80"/>
      <c r="AE14" s="115"/>
      <c r="AF14" s="115"/>
      <c r="AG14" s="117"/>
      <c r="AH14" s="128"/>
      <c r="AI14" s="237"/>
      <c r="AJ14" s="80"/>
      <c r="AK14" s="117"/>
      <c r="AL14" s="128"/>
      <c r="AM14" s="237"/>
      <c r="AN14" s="80"/>
      <c r="AO14" s="115"/>
      <c r="AP14" s="115"/>
      <c r="AQ14" s="117"/>
      <c r="AR14" s="128"/>
      <c r="AS14" s="237"/>
      <c r="AT14" s="80"/>
      <c r="AU14" s="115"/>
      <c r="AV14" s="115"/>
      <c r="AW14" s="117"/>
      <c r="AX14" s="118"/>
      <c r="AY14" s="237"/>
      <c r="AZ14" s="80"/>
      <c r="BA14" s="115"/>
      <c r="BB14" s="115"/>
      <c r="BC14" s="115"/>
      <c r="BD14" s="115"/>
      <c r="BE14" s="117"/>
      <c r="BF14" s="118"/>
      <c r="BG14" s="237"/>
      <c r="BH14" s="80" t="s">
        <v>56</v>
      </c>
      <c r="BI14" s="115">
        <v>9</v>
      </c>
      <c r="BJ14" s="115" t="s">
        <v>261</v>
      </c>
      <c r="BK14" s="115" t="s">
        <v>255</v>
      </c>
      <c r="BL14" s="117" t="s">
        <v>255</v>
      </c>
      <c r="BM14" s="118">
        <v>394.86986581085614</v>
      </c>
      <c r="BN14" s="237"/>
      <c r="BO14" s="80"/>
      <c r="BP14" s="117"/>
      <c r="BQ14" s="118"/>
      <c r="BR14" s="237"/>
      <c r="BS14" s="80" t="s">
        <v>1502</v>
      </c>
      <c r="BT14" s="115" t="s">
        <v>254</v>
      </c>
      <c r="BU14" s="115" t="s">
        <v>254</v>
      </c>
      <c r="BV14" s="115" t="s">
        <v>254</v>
      </c>
      <c r="BW14" s="117" t="s">
        <v>254</v>
      </c>
      <c r="BX14" s="129">
        <v>615.83624920952502</v>
      </c>
      <c r="BY14" s="130"/>
    </row>
    <row r="15" spans="1:77" s="87" customFormat="1" ht="12.75" customHeight="1" x14ac:dyDescent="0.2">
      <c r="A15" s="18">
        <v>4</v>
      </c>
      <c r="B15" s="77" t="s">
        <v>35</v>
      </c>
      <c r="C15" s="77" t="s">
        <v>120</v>
      </c>
      <c r="D15" s="19" t="s">
        <v>123</v>
      </c>
      <c r="E15" s="78" t="s">
        <v>383</v>
      </c>
      <c r="F15" s="79"/>
      <c r="G15" s="119">
        <f>AX15+AR15+AH15+U15+O15+AB15+AL15</f>
        <v>745.36705780610441</v>
      </c>
      <c r="H15" s="227">
        <f>AX15+AR15+AH15+U15+O15+AB15+BF15+BM15+BX15+AL15+BQ15</f>
        <v>1534.1271060571632</v>
      </c>
      <c r="I15" s="119">
        <f>COUNTA(L15,Q15,AD15,AJ15,W15,AN15,AT15,AZ15,BO15,BH15,BS15)</f>
        <v>5</v>
      </c>
      <c r="J15" s="119">
        <f>COUNTA(M15,N15,R15,S15,T15,X15,Y15,Z15,AA15,AE15,AF15,AG15,AK15,AO15,AP15,AQ15,AU15,AV15,AW15,BA15,BB15,BC15,BD15,#REF!,#REF!,BE15,BI15,BJ15,BK15,#REF!,BL15,BP15,BT15,BW15,BU15,BV15)</f>
        <v>19</v>
      </c>
      <c r="K15" s="280"/>
      <c r="L15" s="80" t="s">
        <v>35</v>
      </c>
      <c r="M15" s="115">
        <v>1</v>
      </c>
      <c r="N15" s="117"/>
      <c r="O15" s="116">
        <v>138.90756251918219</v>
      </c>
      <c r="P15" s="237"/>
      <c r="Q15" s="80"/>
      <c r="R15" s="115"/>
      <c r="S15" s="115"/>
      <c r="T15" s="117"/>
      <c r="U15" s="118"/>
      <c r="V15" s="237"/>
      <c r="W15" s="80" t="s">
        <v>57</v>
      </c>
      <c r="X15" s="115" t="s">
        <v>259</v>
      </c>
      <c r="Y15" s="115" t="s">
        <v>259</v>
      </c>
      <c r="Z15" s="115" t="s">
        <v>258</v>
      </c>
      <c r="AA15" s="117" t="s">
        <v>258</v>
      </c>
      <c r="AB15" s="128">
        <v>305.18994676591126</v>
      </c>
      <c r="AC15" s="237"/>
      <c r="AD15" s="80" t="s">
        <v>35</v>
      </c>
      <c r="AE15" s="115" t="s">
        <v>257</v>
      </c>
      <c r="AF15" s="115" t="s">
        <v>261</v>
      </c>
      <c r="AG15" s="117" t="s">
        <v>253</v>
      </c>
      <c r="AH15" s="128">
        <v>301.26954852101096</v>
      </c>
      <c r="AI15" s="237"/>
      <c r="AJ15" s="80"/>
      <c r="AK15" s="117"/>
      <c r="AL15" s="128"/>
      <c r="AM15" s="237"/>
      <c r="AN15" s="80"/>
      <c r="AO15" s="115"/>
      <c r="AP15" s="115"/>
      <c r="AQ15" s="117"/>
      <c r="AR15" s="128"/>
      <c r="AS15" s="237"/>
      <c r="AT15" s="80"/>
      <c r="AU15" s="115"/>
      <c r="AV15" s="115"/>
      <c r="AW15" s="117"/>
      <c r="AX15" s="118"/>
      <c r="AY15" s="237"/>
      <c r="AZ15" s="80"/>
      <c r="BA15" s="115"/>
      <c r="BB15" s="115"/>
      <c r="BC15" s="115"/>
      <c r="BD15" s="115"/>
      <c r="BE15" s="117"/>
      <c r="BF15" s="118"/>
      <c r="BG15" s="237"/>
      <c r="BH15" s="80" t="s">
        <v>57</v>
      </c>
      <c r="BI15" s="115" t="s">
        <v>254</v>
      </c>
      <c r="BJ15" s="115" t="s">
        <v>254</v>
      </c>
      <c r="BK15" s="115" t="s">
        <v>254</v>
      </c>
      <c r="BL15" s="117">
        <v>4</v>
      </c>
      <c r="BM15" s="118">
        <v>496.05946557931037</v>
      </c>
      <c r="BN15" s="237"/>
      <c r="BO15" s="80"/>
      <c r="BP15" s="117"/>
      <c r="BQ15" s="118"/>
      <c r="BR15" s="237"/>
      <c r="BS15" s="80" t="s">
        <v>56</v>
      </c>
      <c r="BT15" s="115" t="s">
        <v>303</v>
      </c>
      <c r="BU15" s="115" t="s">
        <v>329</v>
      </c>
      <c r="BV15" s="115" t="s">
        <v>260</v>
      </c>
      <c r="BW15" s="117" t="s">
        <v>253</v>
      </c>
      <c r="BX15" s="129">
        <v>292.70058267174841</v>
      </c>
      <c r="BY15" s="130"/>
    </row>
    <row r="16" spans="1:77" s="87" customFormat="1" ht="12.75" customHeight="1" x14ac:dyDescent="0.2">
      <c r="A16" s="18">
        <v>2</v>
      </c>
      <c r="B16" s="77" t="s">
        <v>36</v>
      </c>
      <c r="C16" s="77" t="s">
        <v>276</v>
      </c>
      <c r="D16" s="19" t="s">
        <v>277</v>
      </c>
      <c r="E16" s="78" t="s">
        <v>278</v>
      </c>
      <c r="F16" s="79"/>
      <c r="G16" s="119">
        <f>AX16+AR16+AH16+U16+O16+AB16+AL16</f>
        <v>950.2227729188171</v>
      </c>
      <c r="H16" s="227">
        <f>AX16+AR16+AH16+U16+O16+AB16+BF16+BM16+BX16+AL16+BQ16</f>
        <v>1406.1105219115411</v>
      </c>
      <c r="I16" s="119">
        <f>COUNTA(L16,Q16,AD16,AJ16,W16,AN16,AT16,AZ16,BO16,BH16,BS16)</f>
        <v>3</v>
      </c>
      <c r="J16" s="119">
        <f>COUNTA(M16,N16,R16,S16,T16,X16,Y16,Z16,AA16,AE16,AF16,AG16,AK16,AO16,AP16,AQ16,AU16,AV16,AW16,BA16,BB16,BC16,BD16,#REF!,#REF!,BE16,BI16,BJ16,BK16,#REF!,BL16,BP16,BT16,BW16,BU16,BV16)</f>
        <v>14</v>
      </c>
      <c r="K16" s="280"/>
      <c r="L16" s="80"/>
      <c r="M16" s="115"/>
      <c r="N16" s="117"/>
      <c r="O16" s="116"/>
      <c r="P16" s="237"/>
      <c r="Q16" s="80"/>
      <c r="R16" s="115"/>
      <c r="S16" s="115"/>
      <c r="T16" s="117"/>
      <c r="U16" s="118"/>
      <c r="V16" s="237"/>
      <c r="W16" s="80" t="s">
        <v>60</v>
      </c>
      <c r="X16" s="115" t="s">
        <v>254</v>
      </c>
      <c r="Y16" s="115" t="s">
        <v>254</v>
      </c>
      <c r="Z16" s="115" t="s">
        <v>255</v>
      </c>
      <c r="AA16" s="117" t="s">
        <v>254</v>
      </c>
      <c r="AB16" s="128">
        <v>523.91208362686302</v>
      </c>
      <c r="AC16" s="237"/>
      <c r="AD16" s="80" t="s">
        <v>36</v>
      </c>
      <c r="AE16" s="115" t="s">
        <v>254</v>
      </c>
      <c r="AF16" s="115" t="s">
        <v>254</v>
      </c>
      <c r="AG16" s="117" t="s">
        <v>258</v>
      </c>
      <c r="AH16" s="128">
        <v>426.31068929195408</v>
      </c>
      <c r="AI16" s="237"/>
      <c r="AJ16" s="80"/>
      <c r="AK16" s="117"/>
      <c r="AL16" s="128"/>
      <c r="AM16" s="237"/>
      <c r="AN16" s="80"/>
      <c r="AO16" s="115"/>
      <c r="AP16" s="115"/>
      <c r="AQ16" s="117"/>
      <c r="AR16" s="128"/>
      <c r="AS16" s="237"/>
      <c r="AT16" s="80"/>
      <c r="AU16" s="115"/>
      <c r="AV16" s="115"/>
      <c r="AW16" s="117"/>
      <c r="AX16" s="118"/>
      <c r="AY16" s="237"/>
      <c r="AZ16" s="80"/>
      <c r="BA16" s="115"/>
      <c r="BB16" s="115"/>
      <c r="BC16" s="115"/>
      <c r="BD16" s="115"/>
      <c r="BE16" s="117"/>
      <c r="BF16" s="118"/>
      <c r="BG16" s="237"/>
      <c r="BH16" s="80" t="s">
        <v>36</v>
      </c>
      <c r="BI16" s="115" t="s">
        <v>255</v>
      </c>
      <c r="BJ16" s="115" t="s">
        <v>254</v>
      </c>
      <c r="BK16" s="115">
        <v>5</v>
      </c>
      <c r="BL16" s="117" t="s">
        <v>259</v>
      </c>
      <c r="BM16" s="118">
        <v>455.88774899272397</v>
      </c>
      <c r="BN16" s="237"/>
      <c r="BO16" s="80"/>
      <c r="BP16" s="117"/>
      <c r="BQ16" s="118"/>
      <c r="BR16" s="237"/>
      <c r="BS16" s="80"/>
      <c r="BT16" s="115"/>
      <c r="BU16" s="115"/>
      <c r="BV16" s="115"/>
      <c r="BW16" s="117"/>
      <c r="BX16" s="129"/>
      <c r="BY16" s="130"/>
    </row>
    <row r="17" spans="1:77" s="87" customFormat="1" ht="12.75" customHeight="1" x14ac:dyDescent="0.2">
      <c r="A17" s="18">
        <v>5</v>
      </c>
      <c r="B17" s="77" t="s">
        <v>35</v>
      </c>
      <c r="C17" s="77" t="s">
        <v>503</v>
      </c>
      <c r="D17" s="19" t="s">
        <v>504</v>
      </c>
      <c r="E17" s="78" t="s">
        <v>505</v>
      </c>
      <c r="F17" s="79"/>
      <c r="G17" s="119">
        <f>AX17+AR17+AH17+U17+O17+AB17+AL17</f>
        <v>654.54873449921911</v>
      </c>
      <c r="H17" s="227">
        <f>AX17+AR17+AH17+U17+O17+AB17+BF17+BM17+BX17+AL17+BQ17</f>
        <v>1401.7422010119571</v>
      </c>
      <c r="I17" s="119">
        <f>COUNTA(L17,Q17,AD17,AJ17,W17,AN17,AT17,AZ17,BO17,BH17,BS17)</f>
        <v>4</v>
      </c>
      <c r="J17" s="119">
        <f>COUNTA(M17,N17,R17,S17,T17,X17,Y17,Z17,AA17,AE17,AF17,AG17,AK17,AO17,AP17,AQ17,AU17,AV17,AW17,BA17,BB17,BC17,BD17,#REF!,#REF!,BE17,BI17,BJ17,BK17,#REF!,BL17,BP17,BT17,BW17,BU17,BV17)</f>
        <v>18</v>
      </c>
      <c r="K17" s="280"/>
      <c r="L17" s="80"/>
      <c r="M17" s="115"/>
      <c r="N17" s="117"/>
      <c r="O17" s="116"/>
      <c r="P17" s="237"/>
      <c r="Q17" s="80"/>
      <c r="R17" s="115"/>
      <c r="S17" s="115"/>
      <c r="T17" s="117"/>
      <c r="U17" s="118"/>
      <c r="V17" s="237"/>
      <c r="W17" s="80" t="s">
        <v>56</v>
      </c>
      <c r="X17" s="115" t="s">
        <v>25</v>
      </c>
      <c r="Y17" s="115" t="s">
        <v>259</v>
      </c>
      <c r="Z17" s="115" t="s">
        <v>259</v>
      </c>
      <c r="AA17" s="117" t="s">
        <v>260</v>
      </c>
      <c r="AB17" s="128">
        <v>229.22252163913151</v>
      </c>
      <c r="AC17" s="237"/>
      <c r="AD17" s="80" t="s">
        <v>35</v>
      </c>
      <c r="AE17" s="115" t="s">
        <v>255</v>
      </c>
      <c r="AF17" s="115" t="s">
        <v>255</v>
      </c>
      <c r="AG17" s="117" t="s">
        <v>257</v>
      </c>
      <c r="AH17" s="128">
        <v>425.32621286008759</v>
      </c>
      <c r="AI17" s="237"/>
      <c r="AJ17" s="80"/>
      <c r="AK17" s="117"/>
      <c r="AL17" s="128"/>
      <c r="AM17" s="237"/>
      <c r="AN17" s="80"/>
      <c r="AO17" s="115"/>
      <c r="AP17" s="115"/>
      <c r="AQ17" s="117"/>
      <c r="AR17" s="128"/>
      <c r="AS17" s="237"/>
      <c r="AT17" s="80"/>
      <c r="AU17" s="115"/>
      <c r="AV17" s="115"/>
      <c r="AW17" s="117"/>
      <c r="AX17" s="118"/>
      <c r="AY17" s="237"/>
      <c r="AZ17" s="80"/>
      <c r="BA17" s="115"/>
      <c r="BB17" s="115"/>
      <c r="BC17" s="115"/>
      <c r="BD17" s="115"/>
      <c r="BE17" s="117"/>
      <c r="BF17" s="118"/>
      <c r="BG17" s="237"/>
      <c r="BH17" s="80" t="s">
        <v>56</v>
      </c>
      <c r="BI17" s="115" t="s">
        <v>261</v>
      </c>
      <c r="BJ17" s="115" t="s">
        <v>258</v>
      </c>
      <c r="BK17" s="115">
        <v>11</v>
      </c>
      <c r="BL17" s="117" t="s">
        <v>257</v>
      </c>
      <c r="BM17" s="118">
        <v>330.94200857464227</v>
      </c>
      <c r="BN17" s="237"/>
      <c r="BO17" s="80"/>
      <c r="BP17" s="117"/>
      <c r="BQ17" s="118"/>
      <c r="BR17" s="237"/>
      <c r="BS17" s="80" t="s">
        <v>1502</v>
      </c>
      <c r="BT17" s="115" t="s">
        <v>255</v>
      </c>
      <c r="BU17" s="115" t="s">
        <v>260</v>
      </c>
      <c r="BV17" s="115" t="s">
        <v>258</v>
      </c>
      <c r="BW17" s="117" t="s">
        <v>257</v>
      </c>
      <c r="BX17" s="129">
        <v>416.25145793809583</v>
      </c>
      <c r="BY17" s="130"/>
    </row>
    <row r="18" spans="1:77" s="87" customFormat="1" ht="12.75" customHeight="1" x14ac:dyDescent="0.2">
      <c r="A18" s="18">
        <v>3</v>
      </c>
      <c r="B18" s="77" t="s">
        <v>36</v>
      </c>
      <c r="C18" s="77">
        <v>4331</v>
      </c>
      <c r="D18" s="19" t="s">
        <v>374</v>
      </c>
      <c r="E18" s="78" t="s">
        <v>360</v>
      </c>
      <c r="F18" s="79"/>
      <c r="G18" s="119">
        <f>AX18+AR18+AH18+U18+O18+AB18+AL18</f>
        <v>576.46970974923204</v>
      </c>
      <c r="H18" s="227">
        <f>AX18+AR18+AH18+U18+O18+AB18+BF18+BM18+BX18+AL18+BQ18</f>
        <v>1363.5518486381773</v>
      </c>
      <c r="I18" s="119">
        <f>COUNTA(L18,Q18,AD18,AJ18,W18,AN18,AT18,AZ18,BO18,BH18,BS18)</f>
        <v>4</v>
      </c>
      <c r="J18" s="119">
        <f>COUNTA(M18,N18,R18,S18,T18,X18,Y18,Z18,AA18,AE18,AF18,AG18,AK18,AO18,AP18,AQ18,AU18,AV18,AW18,BA18,BB18,BC18,BD18,#REF!,#REF!,BE18,BI18,BJ18,BK18,#REF!,BL18,BP18,BT18,BW18,BU18,BV18)</f>
        <v>16</v>
      </c>
      <c r="K18" s="280"/>
      <c r="L18" s="80" t="s">
        <v>36</v>
      </c>
      <c r="M18" s="115">
        <v>4</v>
      </c>
      <c r="N18" s="117"/>
      <c r="O18" s="116">
        <v>84.275792572234778</v>
      </c>
      <c r="P18" s="237"/>
      <c r="Q18" s="80"/>
      <c r="R18" s="115"/>
      <c r="S18" s="115"/>
      <c r="T18" s="117"/>
      <c r="U18" s="118"/>
      <c r="V18" s="237"/>
      <c r="W18" s="80" t="s">
        <v>61</v>
      </c>
      <c r="X18" s="115" t="s">
        <v>255</v>
      </c>
      <c r="Y18" s="115" t="s">
        <v>254</v>
      </c>
      <c r="Z18" s="115" t="s">
        <v>255</v>
      </c>
      <c r="AA18" s="117" t="s">
        <v>254</v>
      </c>
      <c r="AB18" s="128">
        <v>492.19391717699727</v>
      </c>
      <c r="AC18" s="237"/>
      <c r="AD18" s="80"/>
      <c r="AE18" s="115"/>
      <c r="AF18" s="115"/>
      <c r="AG18" s="117"/>
      <c r="AH18" s="128"/>
      <c r="AI18" s="237"/>
      <c r="AJ18" s="80"/>
      <c r="AK18" s="117"/>
      <c r="AL18" s="128"/>
      <c r="AM18" s="237"/>
      <c r="AN18" s="80"/>
      <c r="AO18" s="115"/>
      <c r="AP18" s="115"/>
      <c r="AQ18" s="117"/>
      <c r="AR18" s="128"/>
      <c r="AS18" s="237"/>
      <c r="AT18" s="80"/>
      <c r="AU18" s="115"/>
      <c r="AV18" s="115"/>
      <c r="AW18" s="117"/>
      <c r="AX18" s="118"/>
      <c r="AY18" s="237"/>
      <c r="AZ18" s="80"/>
      <c r="BA18" s="115"/>
      <c r="BB18" s="115"/>
      <c r="BC18" s="115"/>
      <c r="BD18" s="115"/>
      <c r="BE18" s="117"/>
      <c r="BF18" s="118"/>
      <c r="BG18" s="237"/>
      <c r="BH18" s="80" t="s">
        <v>36</v>
      </c>
      <c r="BI18" s="115" t="s">
        <v>258</v>
      </c>
      <c r="BJ18" s="115" t="s">
        <v>258</v>
      </c>
      <c r="BK18" s="115">
        <v>9</v>
      </c>
      <c r="BL18" s="117" t="s">
        <v>255</v>
      </c>
      <c r="BM18" s="118">
        <v>367.86662482156339</v>
      </c>
      <c r="BN18" s="237"/>
      <c r="BO18" s="80"/>
      <c r="BP18" s="117"/>
      <c r="BQ18" s="118"/>
      <c r="BR18" s="237"/>
      <c r="BS18" s="80" t="s">
        <v>61</v>
      </c>
      <c r="BT18" s="115" t="s">
        <v>257</v>
      </c>
      <c r="BU18" s="115" t="s">
        <v>255</v>
      </c>
      <c r="BV18" s="115" t="s">
        <v>258</v>
      </c>
      <c r="BW18" s="117" t="s">
        <v>261</v>
      </c>
      <c r="BX18" s="129">
        <v>419.21551406738189</v>
      </c>
      <c r="BY18" s="130"/>
    </row>
    <row r="19" spans="1:77" s="87" customFormat="1" ht="12.75" customHeight="1" x14ac:dyDescent="0.2">
      <c r="A19" s="18">
        <v>6</v>
      </c>
      <c r="B19" s="77" t="s">
        <v>35</v>
      </c>
      <c r="C19" s="77" t="s">
        <v>287</v>
      </c>
      <c r="D19" s="19" t="s">
        <v>288</v>
      </c>
      <c r="E19" s="78" t="s">
        <v>137</v>
      </c>
      <c r="F19" s="79"/>
      <c r="G19" s="119">
        <f>AX19+AR19+AH19+U19+O19+AB19+AL19</f>
        <v>721.77353104458689</v>
      </c>
      <c r="H19" s="227">
        <f>AX19+AR19+AH19+U19+O19+AB19+BF19+BM19+BX19+AL19+BQ19</f>
        <v>1323.5684186906424</v>
      </c>
      <c r="I19" s="119">
        <f>COUNTA(L19,Q19,AD19,AJ19,W19,AN19,AT19,AZ19,BO19,BH19,BS19)</f>
        <v>4</v>
      </c>
      <c r="J19" s="119">
        <f>COUNTA(M19,N19,R19,S19,T19,X19,Y19,Z19,AA19,AE19,AF19,AG19,AK19,AO19,AP19,AQ19,AU19,AV19,AW19,BA19,BB19,BC19,BD19,#REF!,#REF!,BE19,BI19,BJ19,BK19,#REF!,BL19,BP19,BT19,BW19,BU19,BV19)</f>
        <v>18</v>
      </c>
      <c r="K19" s="280"/>
      <c r="L19" s="80"/>
      <c r="M19" s="115"/>
      <c r="N19" s="117"/>
      <c r="O19" s="116"/>
      <c r="P19" s="237"/>
      <c r="Q19" s="80"/>
      <c r="R19" s="115"/>
      <c r="S19" s="115"/>
      <c r="T19" s="117"/>
      <c r="U19" s="118"/>
      <c r="V19" s="237"/>
      <c r="W19" s="80" t="s">
        <v>56</v>
      </c>
      <c r="X19" s="115" t="s">
        <v>255</v>
      </c>
      <c r="Y19" s="115" t="s">
        <v>260</v>
      </c>
      <c r="Z19" s="115" t="s">
        <v>258</v>
      </c>
      <c r="AA19" s="117" t="s">
        <v>261</v>
      </c>
      <c r="AB19" s="128">
        <v>345.59793679851646</v>
      </c>
      <c r="AC19" s="237"/>
      <c r="AD19" s="80" t="s">
        <v>35</v>
      </c>
      <c r="AE19" s="115" t="s">
        <v>258</v>
      </c>
      <c r="AF19" s="115" t="s">
        <v>257</v>
      </c>
      <c r="AG19" s="117" t="s">
        <v>258</v>
      </c>
      <c r="AH19" s="128">
        <v>376.17559424607043</v>
      </c>
      <c r="AI19" s="237"/>
      <c r="AJ19" s="80"/>
      <c r="AK19" s="117"/>
      <c r="AL19" s="128"/>
      <c r="AM19" s="237"/>
      <c r="AN19" s="80"/>
      <c r="AO19" s="115"/>
      <c r="AP19" s="115"/>
      <c r="AQ19" s="117"/>
      <c r="AR19" s="128"/>
      <c r="AS19" s="237"/>
      <c r="AT19" s="80"/>
      <c r="AU19" s="115"/>
      <c r="AV19" s="115"/>
      <c r="AW19" s="117"/>
      <c r="AX19" s="118"/>
      <c r="AY19" s="237"/>
      <c r="AZ19" s="80"/>
      <c r="BA19" s="115"/>
      <c r="BB19" s="115"/>
      <c r="BC19" s="115"/>
      <c r="BD19" s="115"/>
      <c r="BE19" s="117"/>
      <c r="BF19" s="118"/>
      <c r="BG19" s="237"/>
      <c r="BH19" s="80" t="s">
        <v>56</v>
      </c>
      <c r="BI19" s="115" t="s">
        <v>26</v>
      </c>
      <c r="BJ19" s="115" t="s">
        <v>303</v>
      </c>
      <c r="BK19" s="115">
        <v>7</v>
      </c>
      <c r="BL19" s="117">
        <v>11</v>
      </c>
      <c r="BM19" s="118">
        <v>168.15445545780017</v>
      </c>
      <c r="BN19" s="237"/>
      <c r="BO19" s="80"/>
      <c r="BP19" s="117"/>
      <c r="BQ19" s="118"/>
      <c r="BR19" s="237"/>
      <c r="BS19" s="80" t="s">
        <v>56</v>
      </c>
      <c r="BT19" s="115" t="s">
        <v>254</v>
      </c>
      <c r="BU19" s="115" t="s">
        <v>260</v>
      </c>
      <c r="BV19" s="115" t="s">
        <v>303</v>
      </c>
      <c r="BW19" s="117" t="s">
        <v>260</v>
      </c>
      <c r="BX19" s="129">
        <v>433.6404321882552</v>
      </c>
      <c r="BY19" s="130"/>
    </row>
    <row r="20" spans="1:77" s="87" customFormat="1" ht="12.75" customHeight="1" x14ac:dyDescent="0.2">
      <c r="A20" s="18">
        <v>7</v>
      </c>
      <c r="B20" s="77" t="s">
        <v>35</v>
      </c>
      <c r="C20" s="77" t="s">
        <v>403</v>
      </c>
      <c r="D20" s="19" t="s">
        <v>108</v>
      </c>
      <c r="E20" s="78" t="s">
        <v>1541</v>
      </c>
      <c r="F20" s="79"/>
      <c r="G20" s="119">
        <f>AX20+AR20+AH20+U20+O20+AB20+AL20</f>
        <v>804.96132069866508</v>
      </c>
      <c r="H20" s="227">
        <f>AX20+AR20+AH20+U20+O20+AB20+BF20+BM20+BX20+AL20+BQ20</f>
        <v>1310.6932596970894</v>
      </c>
      <c r="I20" s="119">
        <f>COUNTA(L20,Q20,AD20,AJ20,W20,AN20,AT20,AZ20,BO20,BH20,BS20)</f>
        <v>5</v>
      </c>
      <c r="J20" s="119">
        <f>COUNTA(M20,N20,R20,S20,T20,X20,Y20,Z20,AA20,AE20,AF20,AG20,AK20,AO20,AP20,AQ20,AU20,AV20,AW20,BA20,BB20,BC20,BD20,#REF!,#REF!,BE20,BI20,BJ20,BK20,#REF!,BL20,BP20,BT20,BW20,BU20,BV20)</f>
        <v>21</v>
      </c>
      <c r="K20" s="280"/>
      <c r="L20" s="80"/>
      <c r="M20" s="115"/>
      <c r="N20" s="117"/>
      <c r="O20" s="116"/>
      <c r="P20" s="237"/>
      <c r="Q20" s="80" t="s">
        <v>56</v>
      </c>
      <c r="R20" s="115">
        <v>3</v>
      </c>
      <c r="S20" s="115">
        <v>2</v>
      </c>
      <c r="T20" s="117">
        <v>2</v>
      </c>
      <c r="U20" s="118">
        <v>270.88643834802156</v>
      </c>
      <c r="V20" s="237"/>
      <c r="W20" s="80" t="s">
        <v>56</v>
      </c>
      <c r="X20" s="115" t="s">
        <v>303</v>
      </c>
      <c r="Y20" s="115" t="s">
        <v>305</v>
      </c>
      <c r="Z20" s="115" t="s">
        <v>305</v>
      </c>
      <c r="AA20" s="117" t="s">
        <v>305</v>
      </c>
      <c r="AB20" s="128">
        <v>138.16947944796729</v>
      </c>
      <c r="AC20" s="237"/>
      <c r="AD20" s="80" t="s">
        <v>35</v>
      </c>
      <c r="AE20" s="115" t="s">
        <v>308</v>
      </c>
      <c r="AF20" s="115" t="s">
        <v>253</v>
      </c>
      <c r="AG20" s="117" t="s">
        <v>306</v>
      </c>
      <c r="AH20" s="128">
        <v>173.66450705016067</v>
      </c>
      <c r="AI20" s="237"/>
      <c r="AJ20" s="80"/>
      <c r="AK20" s="117"/>
      <c r="AL20" s="128"/>
      <c r="AM20" s="237"/>
      <c r="AN20" s="80" t="s">
        <v>56</v>
      </c>
      <c r="AO20" s="115">
        <v>3</v>
      </c>
      <c r="AP20" s="115">
        <v>4</v>
      </c>
      <c r="AQ20" s="117">
        <v>3</v>
      </c>
      <c r="AR20" s="128">
        <v>222.24089585251551</v>
      </c>
      <c r="AS20" s="237"/>
      <c r="AT20" s="80"/>
      <c r="AU20" s="115"/>
      <c r="AV20" s="115"/>
      <c r="AW20" s="117"/>
      <c r="AX20" s="118"/>
      <c r="AY20" s="237"/>
      <c r="AZ20" s="80" t="s">
        <v>728</v>
      </c>
      <c r="BA20" s="115">
        <v>2</v>
      </c>
      <c r="BB20" s="115">
        <v>3</v>
      </c>
      <c r="BC20" s="115">
        <v>2</v>
      </c>
      <c r="BD20" s="115">
        <v>2</v>
      </c>
      <c r="BE20" s="117">
        <v>1</v>
      </c>
      <c r="BF20" s="118">
        <v>505.73193899842437</v>
      </c>
      <c r="BG20" s="237"/>
      <c r="BH20" s="80"/>
      <c r="BI20" s="115"/>
      <c r="BJ20" s="115"/>
      <c r="BK20" s="115"/>
      <c r="BL20" s="117"/>
      <c r="BM20" s="118"/>
      <c r="BN20" s="237"/>
      <c r="BO20" s="80"/>
      <c r="BP20" s="117"/>
      <c r="BQ20" s="118"/>
      <c r="BR20" s="237"/>
      <c r="BS20" s="80"/>
      <c r="BT20" s="115"/>
      <c r="BU20" s="115"/>
      <c r="BV20" s="115"/>
      <c r="BW20" s="117"/>
      <c r="BX20" s="129"/>
      <c r="BY20" s="130"/>
    </row>
    <row r="21" spans="1:77" s="87" customFormat="1" ht="12.75" customHeight="1" x14ac:dyDescent="0.2">
      <c r="A21" s="18">
        <v>8</v>
      </c>
      <c r="B21" s="77" t="s">
        <v>35</v>
      </c>
      <c r="C21" s="77" t="s">
        <v>332</v>
      </c>
      <c r="D21" s="19" t="s">
        <v>139</v>
      </c>
      <c r="E21" s="78" t="s">
        <v>501</v>
      </c>
      <c r="F21" s="79"/>
      <c r="G21" s="119">
        <f>AX21+AR21+AH21+U21+O21+AB21+AL21</f>
        <v>410.85275769780384</v>
      </c>
      <c r="H21" s="227">
        <f>AX21+AR21+AH21+U21+O21+AB21+BF21+BM21+BX21+AL21+BQ21</f>
        <v>1287.0255812299549</v>
      </c>
      <c r="I21" s="119">
        <f>COUNTA(L21,Q21,AD21,AJ21,W21,AN21,AT21,AZ21,BO21,BH21,BS21)</f>
        <v>3</v>
      </c>
      <c r="J21" s="119">
        <f>COUNTA(M21,N21,R21,S21,T21,X21,Y21,Z21,AA21,AE21,AF21,AG21,AK21,AO21,AP21,AQ21,AU21,AV21,AW21,BA21,BB21,BC21,BD21,#REF!,#REF!,BE21,BI21,BJ21,BK21,#REF!,BL21,BP21,BT21,BW21,BU21,BV21)</f>
        <v>15</v>
      </c>
      <c r="K21" s="280"/>
      <c r="L21" s="80"/>
      <c r="M21" s="115"/>
      <c r="N21" s="117"/>
      <c r="O21" s="116"/>
      <c r="P21" s="237"/>
      <c r="Q21" s="80"/>
      <c r="R21" s="115"/>
      <c r="S21" s="115"/>
      <c r="T21" s="117"/>
      <c r="U21" s="118"/>
      <c r="V21" s="237"/>
      <c r="W21" s="80" t="s">
        <v>56</v>
      </c>
      <c r="X21" s="115" t="s">
        <v>259</v>
      </c>
      <c r="Y21" s="115" t="s">
        <v>257</v>
      </c>
      <c r="Z21" s="115" t="s">
        <v>257</v>
      </c>
      <c r="AA21" s="117" t="s">
        <v>257</v>
      </c>
      <c r="AB21" s="128">
        <v>410.85275769780384</v>
      </c>
      <c r="AC21" s="237"/>
      <c r="AD21" s="80"/>
      <c r="AE21" s="115"/>
      <c r="AF21" s="115"/>
      <c r="AG21" s="117"/>
      <c r="AH21" s="128"/>
      <c r="AI21" s="237"/>
      <c r="AJ21" s="80"/>
      <c r="AK21" s="117"/>
      <c r="AL21" s="128"/>
      <c r="AM21" s="237"/>
      <c r="AN21" s="80"/>
      <c r="AO21" s="115"/>
      <c r="AP21" s="115"/>
      <c r="AQ21" s="117"/>
      <c r="AR21" s="128"/>
      <c r="AS21" s="237"/>
      <c r="AT21" s="80"/>
      <c r="AU21" s="115"/>
      <c r="AV21" s="115"/>
      <c r="AW21" s="117"/>
      <c r="AX21" s="118"/>
      <c r="AY21" s="237"/>
      <c r="AZ21" s="80"/>
      <c r="BA21" s="115"/>
      <c r="BB21" s="115"/>
      <c r="BC21" s="115"/>
      <c r="BD21" s="115"/>
      <c r="BE21" s="117"/>
      <c r="BF21" s="118"/>
      <c r="BG21" s="237"/>
      <c r="BH21" s="80" t="s">
        <v>56</v>
      </c>
      <c r="BI21" s="115">
        <v>3.5</v>
      </c>
      <c r="BJ21" s="115" t="s">
        <v>257</v>
      </c>
      <c r="BK21" s="115" t="s">
        <v>258</v>
      </c>
      <c r="BL21" s="117">
        <v>6</v>
      </c>
      <c r="BM21" s="118">
        <v>419.86986581085614</v>
      </c>
      <c r="BN21" s="237"/>
      <c r="BO21" s="80"/>
      <c r="BP21" s="117"/>
      <c r="BQ21" s="118"/>
      <c r="BR21" s="237"/>
      <c r="BS21" s="80" t="s">
        <v>1502</v>
      </c>
      <c r="BT21" s="115" t="s">
        <v>258</v>
      </c>
      <c r="BU21" s="115" t="s">
        <v>257</v>
      </c>
      <c r="BV21" s="115" t="s">
        <v>257</v>
      </c>
      <c r="BW21" s="117" t="s">
        <v>255</v>
      </c>
      <c r="BX21" s="129">
        <v>456.30295772129489</v>
      </c>
      <c r="BY21" s="130"/>
    </row>
    <row r="22" spans="1:77" s="87" customFormat="1" ht="12.75" customHeight="1" x14ac:dyDescent="0.2">
      <c r="A22" s="18">
        <v>1</v>
      </c>
      <c r="B22" s="77" t="s">
        <v>712</v>
      </c>
      <c r="C22" s="77" t="s">
        <v>133</v>
      </c>
      <c r="D22" s="19" t="s">
        <v>125</v>
      </c>
      <c r="E22" s="78" t="s">
        <v>173</v>
      </c>
      <c r="F22" s="79"/>
      <c r="G22" s="119">
        <f>AX22+AR22+AH22+U22+O22+AB22+AL22</f>
        <v>130.10299956639813</v>
      </c>
      <c r="H22" s="227">
        <f>AX22+AR22+AH22+U22+O22+AB22+BF22+BM22+BX22+AL22+BQ22</f>
        <v>1253.921521657873</v>
      </c>
      <c r="I22" s="119">
        <f>COUNTA(L22,Q22,AD22,AJ22,W22,AN22,AT22,AZ22,BO22,BH22,BS22)</f>
        <v>3</v>
      </c>
      <c r="J22" s="119">
        <f>COUNTA(M22,N22,R22,S22,T22,X22,Y22,Z22,AA22,AE22,AF22,AG22,AK22,AO22,AP22,AQ22,AU22,AV22,AW22,BA22,BB22,BC22,BD22,#REF!,#REF!,BE22,BI22,BJ22,BK22,#REF!,BL22,BP22,BT22,BW22,BU22,BV22)</f>
        <v>12</v>
      </c>
      <c r="K22" s="280"/>
      <c r="L22" s="80" t="s">
        <v>34</v>
      </c>
      <c r="M22" s="115">
        <v>1</v>
      </c>
      <c r="N22" s="117"/>
      <c r="O22" s="116">
        <v>130.10299956639813</v>
      </c>
      <c r="P22" s="237"/>
      <c r="Q22" s="80"/>
      <c r="R22" s="115"/>
      <c r="S22" s="115"/>
      <c r="T22" s="117"/>
      <c r="U22" s="118"/>
      <c r="V22" s="237"/>
      <c r="W22" s="80"/>
      <c r="X22" s="115"/>
      <c r="Y22" s="115"/>
      <c r="Z22" s="115"/>
      <c r="AA22" s="117"/>
      <c r="AB22" s="128"/>
      <c r="AC22" s="237"/>
      <c r="AD22" s="80"/>
      <c r="AE22" s="115"/>
      <c r="AF22" s="115"/>
      <c r="AG22" s="117"/>
      <c r="AH22" s="128"/>
      <c r="AI22" s="237"/>
      <c r="AJ22" s="80"/>
      <c r="AK22" s="117"/>
      <c r="AL22" s="128"/>
      <c r="AM22" s="237"/>
      <c r="AN22" s="80"/>
      <c r="AO22" s="115"/>
      <c r="AP22" s="115"/>
      <c r="AQ22" s="117"/>
      <c r="AR22" s="128"/>
      <c r="AS22" s="237"/>
      <c r="AT22" s="80"/>
      <c r="AU22" s="115"/>
      <c r="AV22" s="115"/>
      <c r="AW22" s="117"/>
      <c r="AX22" s="118"/>
      <c r="AY22" s="237"/>
      <c r="AZ22" s="80"/>
      <c r="BA22" s="115"/>
      <c r="BB22" s="115"/>
      <c r="BC22" s="115"/>
      <c r="BD22" s="115"/>
      <c r="BE22" s="117"/>
      <c r="BF22" s="118"/>
      <c r="BG22" s="237"/>
      <c r="BH22" s="80" t="s">
        <v>712</v>
      </c>
      <c r="BI22" s="115" t="s">
        <v>254</v>
      </c>
      <c r="BJ22" s="115" t="s">
        <v>254</v>
      </c>
      <c r="BK22" s="115" t="s">
        <v>254</v>
      </c>
      <c r="BL22" s="117">
        <v>2</v>
      </c>
      <c r="BM22" s="118">
        <v>539.68239393393799</v>
      </c>
      <c r="BN22" s="237"/>
      <c r="BO22" s="80"/>
      <c r="BP22" s="117"/>
      <c r="BQ22" s="118"/>
      <c r="BR22" s="237"/>
      <c r="BS22" s="80" t="s">
        <v>1483</v>
      </c>
      <c r="BT22" s="115" t="s">
        <v>254</v>
      </c>
      <c r="BU22" s="115" t="s">
        <v>254</v>
      </c>
      <c r="BV22" s="115" t="s">
        <v>255</v>
      </c>
      <c r="BW22" s="117" t="s">
        <v>254</v>
      </c>
      <c r="BX22" s="129">
        <v>584.13612815753686</v>
      </c>
      <c r="BY22" s="130"/>
    </row>
    <row r="23" spans="1:77" s="87" customFormat="1" ht="12.75" customHeight="1" x14ac:dyDescent="0.2">
      <c r="A23" s="18">
        <v>4</v>
      </c>
      <c r="B23" s="77" t="s">
        <v>34</v>
      </c>
      <c r="C23" s="77" t="s">
        <v>537</v>
      </c>
      <c r="D23" s="19" t="s">
        <v>538</v>
      </c>
      <c r="E23" s="78" t="s">
        <v>539</v>
      </c>
      <c r="F23" s="79"/>
      <c r="G23" s="119">
        <f>AX23+AR23+AH23+U23+O23+AB23+AL23</f>
        <v>504.74250108400469</v>
      </c>
      <c r="H23" s="227">
        <f>AX23+AR23+AH23+U23+O23+AB23+BF23+BM23+BX23+AL23+BQ23</f>
        <v>1197.3732146321047</v>
      </c>
      <c r="I23" s="119">
        <f>COUNTA(L23,Q23,AD23,AJ23,W23,AN23,AT23,AZ23,BO23,BH23,BS23)</f>
        <v>3</v>
      </c>
      <c r="J23" s="119">
        <f>COUNTA(M23,N23,R23,S23,T23,X23,Y23,Z23,AA23,AE23,AF23,AG23,AK23,AO23,AP23,AQ23,AU23,AV23,AW23,BA23,BB23,BC23,BD23,#REF!,#REF!,BE23,BI23,BJ23,BK23,#REF!,BL23,BP23,BT23,BW23,BU23,BV23)</f>
        <v>15</v>
      </c>
      <c r="K23" s="280"/>
      <c r="L23" s="80"/>
      <c r="M23" s="115"/>
      <c r="N23" s="117"/>
      <c r="O23" s="116"/>
      <c r="P23" s="237"/>
      <c r="Q23" s="80"/>
      <c r="R23" s="115"/>
      <c r="S23" s="115"/>
      <c r="T23" s="117"/>
      <c r="U23" s="118"/>
      <c r="V23" s="237"/>
      <c r="W23" s="80" t="s">
        <v>58</v>
      </c>
      <c r="X23" s="115" t="s">
        <v>254</v>
      </c>
      <c r="Y23" s="115" t="s">
        <v>254</v>
      </c>
      <c r="Z23" s="115" t="s">
        <v>254</v>
      </c>
      <c r="AA23" s="117">
        <v>2</v>
      </c>
      <c r="AB23" s="128">
        <v>504.74250108400469</v>
      </c>
      <c r="AC23" s="237"/>
      <c r="AD23" s="80"/>
      <c r="AE23" s="115"/>
      <c r="AF23" s="115"/>
      <c r="AG23" s="117"/>
      <c r="AH23" s="128"/>
      <c r="AI23" s="237"/>
      <c r="AJ23" s="80"/>
      <c r="AK23" s="117"/>
      <c r="AL23" s="128"/>
      <c r="AM23" s="237"/>
      <c r="AN23" s="80"/>
      <c r="AO23" s="115"/>
      <c r="AP23" s="115"/>
      <c r="AQ23" s="117"/>
      <c r="AR23" s="128"/>
      <c r="AS23" s="237"/>
      <c r="AT23" s="80"/>
      <c r="AU23" s="115"/>
      <c r="AV23" s="115"/>
      <c r="AW23" s="117"/>
      <c r="AX23" s="118"/>
      <c r="AY23" s="237"/>
      <c r="AZ23" s="80"/>
      <c r="BA23" s="115"/>
      <c r="BB23" s="115"/>
      <c r="BC23" s="115"/>
      <c r="BD23" s="115"/>
      <c r="BE23" s="117"/>
      <c r="BF23" s="118"/>
      <c r="BG23" s="237"/>
      <c r="BH23" s="80" t="s">
        <v>55</v>
      </c>
      <c r="BI23" s="115" t="s">
        <v>258</v>
      </c>
      <c r="BJ23" s="115" t="s">
        <v>258</v>
      </c>
      <c r="BK23" s="115">
        <v>7</v>
      </c>
      <c r="BL23" s="117" t="s">
        <v>259</v>
      </c>
      <c r="BM23" s="118">
        <v>275.66132275977714</v>
      </c>
      <c r="BN23" s="237"/>
      <c r="BO23" s="80"/>
      <c r="BP23" s="117"/>
      <c r="BQ23" s="118"/>
      <c r="BR23" s="237"/>
      <c r="BS23" s="80" t="s">
        <v>55</v>
      </c>
      <c r="BT23" s="115" t="s">
        <v>257</v>
      </c>
      <c r="BU23" s="115" t="s">
        <v>257</v>
      </c>
      <c r="BV23" s="115" t="s">
        <v>259</v>
      </c>
      <c r="BW23" s="117" t="s">
        <v>261</v>
      </c>
      <c r="BX23" s="129">
        <v>416.96939078832293</v>
      </c>
      <c r="BY23" s="130"/>
    </row>
    <row r="24" spans="1:77" s="87" customFormat="1" ht="12.75" customHeight="1" x14ac:dyDescent="0.2">
      <c r="A24" s="18">
        <v>9</v>
      </c>
      <c r="B24" s="77" t="s">
        <v>35</v>
      </c>
      <c r="C24" s="77" t="s">
        <v>416</v>
      </c>
      <c r="D24" s="19" t="s">
        <v>113</v>
      </c>
      <c r="E24" s="78" t="s">
        <v>1542</v>
      </c>
      <c r="F24" s="79"/>
      <c r="G24" s="119">
        <f>AX24+AR24+AH24+U24+O24+AB24+AL24</f>
        <v>1147.7442222030786</v>
      </c>
      <c r="H24" s="227">
        <f>AX24+AR24+AH24+U24+O24+AB24+BF24+BM24+BX24+AL24+BQ24</f>
        <v>1147.7442222030786</v>
      </c>
      <c r="I24" s="119">
        <f>COUNTA(L24,Q24,AD24,AJ24,W24,AN24,AT24,AZ24,BO24,BH24,BS24)</f>
        <v>3</v>
      </c>
      <c r="J24" s="119">
        <f>COUNTA(M24,N24,R24,S24,T24,X24,Y24,Z24,AA24,AE24,AF24,AG24,AK24,AO24,AP24,AQ24,AU24,AV24,AW24,BA24,BB24,BC24,BD24,#REF!,#REF!,BE24,BI24,BJ24,BK24,#REF!,BL24,BP24,BT24,BW24,BU24,BV24)</f>
        <v>12</v>
      </c>
      <c r="K24" s="280"/>
      <c r="L24" s="80"/>
      <c r="M24" s="115"/>
      <c r="N24" s="117"/>
      <c r="O24" s="116"/>
      <c r="P24" s="237"/>
      <c r="Q24" s="80" t="s">
        <v>57</v>
      </c>
      <c r="R24" s="115">
        <v>1</v>
      </c>
      <c r="S24" s="115">
        <v>3</v>
      </c>
      <c r="T24" s="117">
        <v>2</v>
      </c>
      <c r="U24" s="118">
        <v>381.09243748081781</v>
      </c>
      <c r="V24" s="237"/>
      <c r="W24" s="80"/>
      <c r="X24" s="115"/>
      <c r="Y24" s="115"/>
      <c r="Z24" s="115"/>
      <c r="AA24" s="117"/>
      <c r="AB24" s="128"/>
      <c r="AC24" s="237"/>
      <c r="AD24" s="80" t="s">
        <v>35</v>
      </c>
      <c r="AE24" s="115" t="s">
        <v>259</v>
      </c>
      <c r="AF24" s="115" t="s">
        <v>260</v>
      </c>
      <c r="AG24" s="117" t="s">
        <v>255</v>
      </c>
      <c r="AH24" s="128">
        <v>361.8062840718581</v>
      </c>
      <c r="AI24" s="237"/>
      <c r="AJ24" s="80"/>
      <c r="AK24" s="117"/>
      <c r="AL24" s="128"/>
      <c r="AM24" s="237"/>
      <c r="AN24" s="80" t="s">
        <v>57</v>
      </c>
      <c r="AO24" s="115">
        <v>1</v>
      </c>
      <c r="AP24" s="115">
        <v>1</v>
      </c>
      <c r="AQ24" s="117">
        <v>1</v>
      </c>
      <c r="AR24" s="128">
        <v>404.84550065040281</v>
      </c>
      <c r="AS24" s="237"/>
      <c r="AT24" s="80"/>
      <c r="AU24" s="115"/>
      <c r="AV24" s="115"/>
      <c r="AW24" s="117"/>
      <c r="AX24" s="118"/>
      <c r="AY24" s="237"/>
      <c r="AZ24" s="80"/>
      <c r="BA24" s="115"/>
      <c r="BB24" s="115"/>
      <c r="BC24" s="115"/>
      <c r="BD24" s="115"/>
      <c r="BE24" s="117"/>
      <c r="BF24" s="118"/>
      <c r="BG24" s="237"/>
      <c r="BH24" s="80"/>
      <c r="BI24" s="115"/>
      <c r="BJ24" s="115"/>
      <c r="BK24" s="115"/>
      <c r="BL24" s="117"/>
      <c r="BM24" s="118"/>
      <c r="BN24" s="237"/>
      <c r="BO24" s="80"/>
      <c r="BP24" s="117"/>
      <c r="BQ24" s="118"/>
      <c r="BR24" s="237"/>
      <c r="BS24" s="80"/>
      <c r="BT24" s="115"/>
      <c r="BU24" s="115"/>
      <c r="BV24" s="115"/>
      <c r="BW24" s="117"/>
      <c r="BX24" s="129"/>
      <c r="BY24" s="130"/>
    </row>
    <row r="25" spans="1:77" s="87" customFormat="1" ht="12.75" customHeight="1" x14ac:dyDescent="0.2">
      <c r="A25" s="18">
        <v>4</v>
      </c>
      <c r="B25" s="77" t="s">
        <v>36</v>
      </c>
      <c r="C25" s="77" t="s">
        <v>531</v>
      </c>
      <c r="D25" s="19" t="s">
        <v>532</v>
      </c>
      <c r="E25" s="78" t="s">
        <v>533</v>
      </c>
      <c r="F25" s="79"/>
      <c r="G25" s="119">
        <f>AX25+AR25+AH25+U25+O25+AB25+AL25</f>
        <v>386.61968799114845</v>
      </c>
      <c r="H25" s="227">
        <f>AX25+AR25+AH25+U25+O25+AB25+BF25+BM25+BX25+AL25+BQ25</f>
        <v>1113.2041011750555</v>
      </c>
      <c r="I25" s="119">
        <f>COUNTA(L25,Q25,AD25,AJ25,W25,AN25,AT25,AZ25,BO25,BH25,BS25)</f>
        <v>3</v>
      </c>
      <c r="J25" s="119">
        <f>COUNTA(M25,N25,R25,S25,T25,X25,Y25,Z25,AA25,AE25,AF25,AG25,AK25,AO25,AP25,AQ25,AU25,AV25,AW25,BA25,BB25,BC25,BD25,#REF!,#REF!,BE25,BI25,BJ25,BK25,#REF!,BL25,BP25,BT25,BW25,BU25,BV25)</f>
        <v>15</v>
      </c>
      <c r="K25" s="280"/>
      <c r="L25" s="80"/>
      <c r="M25" s="115"/>
      <c r="N25" s="117"/>
      <c r="O25" s="116"/>
      <c r="P25" s="237"/>
      <c r="Q25" s="80"/>
      <c r="R25" s="115"/>
      <c r="S25" s="115"/>
      <c r="T25" s="117"/>
      <c r="U25" s="118"/>
      <c r="V25" s="237"/>
      <c r="W25" s="80" t="s">
        <v>60</v>
      </c>
      <c r="X25" s="115" t="s">
        <v>255</v>
      </c>
      <c r="Y25" s="115">
        <v>3</v>
      </c>
      <c r="Z25" s="115" t="s">
        <v>254</v>
      </c>
      <c r="AA25" s="117" t="s">
        <v>258</v>
      </c>
      <c r="AB25" s="128">
        <v>386.61968799114845</v>
      </c>
      <c r="AC25" s="237"/>
      <c r="AD25" s="80"/>
      <c r="AE25" s="115"/>
      <c r="AF25" s="115"/>
      <c r="AG25" s="117"/>
      <c r="AH25" s="128"/>
      <c r="AI25" s="237"/>
      <c r="AJ25" s="80"/>
      <c r="AK25" s="117"/>
      <c r="AL25" s="128"/>
      <c r="AM25" s="237"/>
      <c r="AN25" s="80"/>
      <c r="AO25" s="115"/>
      <c r="AP25" s="115"/>
      <c r="AQ25" s="117"/>
      <c r="AR25" s="128"/>
      <c r="AS25" s="237"/>
      <c r="AT25" s="80"/>
      <c r="AU25" s="115"/>
      <c r="AV25" s="115"/>
      <c r="AW25" s="117"/>
      <c r="AX25" s="118"/>
      <c r="AY25" s="237"/>
      <c r="AZ25" s="80"/>
      <c r="BA25" s="115"/>
      <c r="BB25" s="115"/>
      <c r="BC25" s="115"/>
      <c r="BD25" s="115"/>
      <c r="BE25" s="117"/>
      <c r="BF25" s="118"/>
      <c r="BG25" s="237"/>
      <c r="BH25" s="80" t="s">
        <v>36</v>
      </c>
      <c r="BI25" s="115">
        <v>10</v>
      </c>
      <c r="BJ25" s="115" t="s">
        <v>255</v>
      </c>
      <c r="BK25" s="115" t="s">
        <v>255</v>
      </c>
      <c r="BL25" s="117" t="s">
        <v>260</v>
      </c>
      <c r="BM25" s="118">
        <v>363.49235379061128</v>
      </c>
      <c r="BN25" s="237"/>
      <c r="BO25" s="80"/>
      <c r="BP25" s="117"/>
      <c r="BQ25" s="118"/>
      <c r="BR25" s="237"/>
      <c r="BS25" s="80" t="s">
        <v>61</v>
      </c>
      <c r="BT25" s="115" t="s">
        <v>260</v>
      </c>
      <c r="BU25" s="115" t="s">
        <v>259</v>
      </c>
      <c r="BV25" s="115" t="s">
        <v>260</v>
      </c>
      <c r="BW25" s="117" t="s">
        <v>257</v>
      </c>
      <c r="BX25" s="129">
        <v>363.09205939329581</v>
      </c>
      <c r="BY25" s="130"/>
    </row>
    <row r="26" spans="1:77" s="87" customFormat="1" ht="12.75" customHeight="1" x14ac:dyDescent="0.2">
      <c r="A26" s="18">
        <v>10</v>
      </c>
      <c r="B26" s="77" t="s">
        <v>35</v>
      </c>
      <c r="C26" s="77" t="s">
        <v>375</v>
      </c>
      <c r="D26" s="19" t="s">
        <v>126</v>
      </c>
      <c r="E26" s="78" t="s">
        <v>376</v>
      </c>
      <c r="F26" s="79"/>
      <c r="G26" s="119">
        <f>AX26+AR26+AH26+U26+O26+AB26+AL26</f>
        <v>893.0559916161925</v>
      </c>
      <c r="H26" s="227">
        <f>AX26+AR26+AH26+U26+O26+AB26+BF26+BM26+BX26+AL26+BQ26</f>
        <v>1042.2255741590507</v>
      </c>
      <c r="I26" s="119">
        <f>COUNTA(L26,Q26,AD26,AJ26,W26,AN26,AT26,AZ26,BO26,BH26,BS26)</f>
        <v>5</v>
      </c>
      <c r="J26" s="119">
        <f>COUNTA(M26,N26,R26,S26,T26,X26,Y26,Z26,AA26,AE26,AF26,AG26,AK26,AO26,AP26,AQ26,AU26,AV26,AW26,BA26,BB26,BC26,BD26,#REF!,#REF!,BE26,BI26,BJ26,BK26,#REF!,BL26,BP26,BT26,BW26,BU26,BV26)</f>
        <v>17</v>
      </c>
      <c r="K26" s="280"/>
      <c r="L26" s="80" t="s">
        <v>35</v>
      </c>
      <c r="M26" s="115">
        <v>2</v>
      </c>
      <c r="N26" s="117"/>
      <c r="O26" s="116">
        <v>107.18939606931647</v>
      </c>
      <c r="P26" s="237"/>
      <c r="Q26" s="80" t="s">
        <v>56</v>
      </c>
      <c r="R26" s="115">
        <v>2</v>
      </c>
      <c r="S26" s="115">
        <v>3</v>
      </c>
      <c r="T26" s="117">
        <v>3</v>
      </c>
      <c r="U26" s="118">
        <v>242.08187539523749</v>
      </c>
      <c r="V26" s="237"/>
      <c r="W26" s="80"/>
      <c r="X26" s="115"/>
      <c r="Y26" s="115"/>
      <c r="Z26" s="115"/>
      <c r="AA26" s="117"/>
      <c r="AB26" s="128"/>
      <c r="AC26" s="237"/>
      <c r="AD26" s="80" t="s">
        <v>35</v>
      </c>
      <c r="AE26" s="115" t="s">
        <v>303</v>
      </c>
      <c r="AF26" s="115" t="s">
        <v>258</v>
      </c>
      <c r="AG26" s="117" t="s">
        <v>260</v>
      </c>
      <c r="AH26" s="128">
        <v>312.73926134633899</v>
      </c>
      <c r="AI26" s="237"/>
      <c r="AJ26" s="80"/>
      <c r="AK26" s="117"/>
      <c r="AL26" s="128"/>
      <c r="AM26" s="237"/>
      <c r="AN26" s="80" t="s">
        <v>56</v>
      </c>
      <c r="AO26" s="115">
        <v>2</v>
      </c>
      <c r="AP26" s="115">
        <v>2</v>
      </c>
      <c r="AQ26" s="117" t="s">
        <v>24</v>
      </c>
      <c r="AR26" s="128">
        <v>231.0454588052996</v>
      </c>
      <c r="AS26" s="237"/>
      <c r="AT26" s="80"/>
      <c r="AU26" s="115"/>
      <c r="AV26" s="115"/>
      <c r="AW26" s="117"/>
      <c r="AX26" s="118"/>
      <c r="AY26" s="237"/>
      <c r="AZ26" s="80"/>
      <c r="BA26" s="115"/>
      <c r="BB26" s="115"/>
      <c r="BC26" s="115"/>
      <c r="BD26" s="115"/>
      <c r="BE26" s="117"/>
      <c r="BF26" s="118"/>
      <c r="BG26" s="237"/>
      <c r="BH26" s="80"/>
      <c r="BI26" s="115"/>
      <c r="BJ26" s="115"/>
      <c r="BK26" s="115"/>
      <c r="BL26" s="117"/>
      <c r="BM26" s="118"/>
      <c r="BN26" s="237"/>
      <c r="BO26" s="80"/>
      <c r="BP26" s="117"/>
      <c r="BQ26" s="118"/>
      <c r="BR26" s="237"/>
      <c r="BS26" s="80" t="s">
        <v>1463</v>
      </c>
      <c r="BT26" s="115" t="s">
        <v>259</v>
      </c>
      <c r="BU26" s="115" t="s">
        <v>259</v>
      </c>
      <c r="BV26" s="115" t="s">
        <v>259</v>
      </c>
      <c r="BW26" s="117" t="s">
        <v>259</v>
      </c>
      <c r="BX26" s="129">
        <v>149.16958254285828</v>
      </c>
      <c r="BY26" s="130"/>
    </row>
    <row r="27" spans="1:77" s="87" customFormat="1" ht="12.75" customHeight="1" x14ac:dyDescent="0.2">
      <c r="A27" s="18">
        <v>5</v>
      </c>
      <c r="B27" s="77" t="s">
        <v>34</v>
      </c>
      <c r="C27" s="77" t="s">
        <v>59</v>
      </c>
      <c r="D27" s="19" t="s">
        <v>85</v>
      </c>
      <c r="E27" s="78" t="s">
        <v>386</v>
      </c>
      <c r="F27" s="79"/>
      <c r="G27" s="119">
        <f>AX27+AR27+AH27+U27+O27+AB27+AL27</f>
        <v>851.96939449023239</v>
      </c>
      <c r="H27" s="227">
        <f>AX27+AR27+AH27+U27+O27+AB27+BF27+BM27+BX27+AL27+BQ27</f>
        <v>1038.1648321632617</v>
      </c>
      <c r="I27" s="119">
        <f>COUNTA(L27,Q27,AD27,AJ27,W27,AN27,AT27,AZ27,BO27,BH27,BS27)</f>
        <v>5</v>
      </c>
      <c r="J27" s="119">
        <f>COUNTA(M27,N27,R27,S27,T27,X27,Y27,Z27,AA27,AE27,AF27,AG27,AK27,AO27,AP27,AQ27,AU27,AV27,AW27,BA27,BB27,BC27,BD27,#REF!,#REF!,BE27,BI27,BJ27,BK27,#REF!,BL27,BP27,BT27,BW27,BU27,BV27)</f>
        <v>18</v>
      </c>
      <c r="K27" s="280"/>
      <c r="L27" s="80" t="s">
        <v>34</v>
      </c>
      <c r="M27" s="115">
        <v>2</v>
      </c>
      <c r="N27" s="117"/>
      <c r="O27" s="116">
        <v>90.051499783199063</v>
      </c>
      <c r="P27" s="237"/>
      <c r="Q27" s="80"/>
      <c r="R27" s="115"/>
      <c r="S27" s="115"/>
      <c r="T27" s="117"/>
      <c r="U27" s="118"/>
      <c r="V27" s="237"/>
      <c r="W27" s="80" t="s">
        <v>58</v>
      </c>
      <c r="X27" s="115" t="s">
        <v>258</v>
      </c>
      <c r="Y27" s="115" t="s">
        <v>257</v>
      </c>
      <c r="Z27" s="115" t="s">
        <v>257</v>
      </c>
      <c r="AA27" s="117" t="s">
        <v>255</v>
      </c>
      <c r="AB27" s="128">
        <v>286.92737604564036</v>
      </c>
      <c r="AC27" s="237"/>
      <c r="AD27" s="80" t="s">
        <v>34</v>
      </c>
      <c r="AE27" s="115" t="s">
        <v>259</v>
      </c>
      <c r="AF27" s="115" t="s">
        <v>258</v>
      </c>
      <c r="AG27" s="117">
        <v>1</v>
      </c>
      <c r="AH27" s="128">
        <v>261.71320621893943</v>
      </c>
      <c r="AI27" s="237"/>
      <c r="AJ27" s="80"/>
      <c r="AK27" s="117"/>
      <c r="AL27" s="128"/>
      <c r="AM27" s="237"/>
      <c r="AN27" s="80" t="s">
        <v>55</v>
      </c>
      <c r="AO27" s="115">
        <v>3</v>
      </c>
      <c r="AP27" s="115">
        <v>3</v>
      </c>
      <c r="AQ27" s="117">
        <v>3</v>
      </c>
      <c r="AR27" s="128">
        <v>213.27731244245348</v>
      </c>
      <c r="AS27" s="237"/>
      <c r="AT27" s="80"/>
      <c r="AU27" s="115"/>
      <c r="AV27" s="115"/>
      <c r="AW27" s="117"/>
      <c r="AX27" s="118"/>
      <c r="AY27" s="237"/>
      <c r="AZ27" s="80"/>
      <c r="BA27" s="115"/>
      <c r="BB27" s="115"/>
      <c r="BC27" s="115"/>
      <c r="BD27" s="115"/>
      <c r="BE27" s="117"/>
      <c r="BF27" s="118"/>
      <c r="BG27" s="237"/>
      <c r="BH27" s="80" t="s">
        <v>58</v>
      </c>
      <c r="BI27" s="115">
        <v>6</v>
      </c>
      <c r="BJ27" s="115" t="s">
        <v>24</v>
      </c>
      <c r="BK27" s="115" t="s">
        <v>259</v>
      </c>
      <c r="BL27" s="117" t="s">
        <v>257</v>
      </c>
      <c r="BM27" s="118">
        <v>186.1954376730294</v>
      </c>
      <c r="BN27" s="237"/>
      <c r="BO27" s="80"/>
      <c r="BP27" s="117"/>
      <c r="BQ27" s="118"/>
      <c r="BR27" s="237"/>
      <c r="BS27" s="80"/>
      <c r="BT27" s="115"/>
      <c r="BU27" s="115"/>
      <c r="BV27" s="115"/>
      <c r="BW27" s="117"/>
      <c r="BX27" s="129"/>
      <c r="BY27" s="130"/>
    </row>
    <row r="28" spans="1:77" s="87" customFormat="1" ht="12.75" customHeight="1" x14ac:dyDescent="0.2">
      <c r="A28" s="18">
        <v>5</v>
      </c>
      <c r="B28" s="77" t="s">
        <v>36</v>
      </c>
      <c r="C28" s="77" t="s">
        <v>443</v>
      </c>
      <c r="D28" s="19" t="s">
        <v>114</v>
      </c>
      <c r="E28" s="78" t="s">
        <v>1531</v>
      </c>
      <c r="F28" s="79"/>
      <c r="G28" s="119">
        <f>AX28+AR28+AH28+U28+O28+AB28+AL28</f>
        <v>727.8702725833183</v>
      </c>
      <c r="H28" s="227">
        <f>AX28+AR28+AH28+U28+O28+AB28+BF28+BM28+BX28+AL28+BQ28</f>
        <v>948.30898349233757</v>
      </c>
      <c r="I28" s="119">
        <f>COUNTA(L28,Q28,AD28,AJ28,W28,AN28,AT28,AZ28,BO28,BH28,BS28)</f>
        <v>4</v>
      </c>
      <c r="J28" s="119">
        <f>COUNTA(M28,N28,R28,S28,T28,X28,Y28,Z28,AA28,AE28,AF28,AG28,AK28,AO28,AP28,AQ28,AU28,AV28,AW28,BA28,BB28,BC28,BD28,#REF!,#REF!,BE28,BI28,BJ28,BK28,#REF!,BL28,BP28,BT28,BW28,BU28,BV28)</f>
        <v>14</v>
      </c>
      <c r="K28" s="280"/>
      <c r="L28" s="80"/>
      <c r="M28" s="115"/>
      <c r="N28" s="117"/>
      <c r="O28" s="116"/>
      <c r="P28" s="237"/>
      <c r="Q28" s="80" t="s">
        <v>36</v>
      </c>
      <c r="R28" s="115"/>
      <c r="S28" s="115">
        <v>1</v>
      </c>
      <c r="T28" s="117">
        <v>3</v>
      </c>
      <c r="U28" s="118">
        <v>220.62572896904791</v>
      </c>
      <c r="V28" s="237"/>
      <c r="W28" s="80"/>
      <c r="X28" s="115"/>
      <c r="Y28" s="115"/>
      <c r="Z28" s="115"/>
      <c r="AA28" s="117"/>
      <c r="AB28" s="128"/>
      <c r="AC28" s="237"/>
      <c r="AD28" s="80" t="s">
        <v>36</v>
      </c>
      <c r="AE28" s="115" t="s">
        <v>260</v>
      </c>
      <c r="AF28" s="115" t="s">
        <v>305</v>
      </c>
      <c r="AG28" s="117" t="s">
        <v>255</v>
      </c>
      <c r="AH28" s="128">
        <v>281.40916775067137</v>
      </c>
      <c r="AI28" s="237"/>
      <c r="AJ28" s="80"/>
      <c r="AK28" s="117"/>
      <c r="AL28" s="128"/>
      <c r="AM28" s="237"/>
      <c r="AN28" s="80"/>
      <c r="AO28" s="115"/>
      <c r="AP28" s="115"/>
      <c r="AQ28" s="117"/>
      <c r="AR28" s="128"/>
      <c r="AS28" s="237"/>
      <c r="AT28" s="80" t="s">
        <v>676</v>
      </c>
      <c r="AU28" s="115"/>
      <c r="AV28" s="115">
        <v>2</v>
      </c>
      <c r="AW28" s="117">
        <v>2</v>
      </c>
      <c r="AX28" s="118">
        <v>225.83537586359898</v>
      </c>
      <c r="AY28" s="237"/>
      <c r="AZ28" s="80"/>
      <c r="BA28" s="115"/>
      <c r="BB28" s="115"/>
      <c r="BC28" s="115"/>
      <c r="BD28" s="115"/>
      <c r="BE28" s="117"/>
      <c r="BF28" s="118"/>
      <c r="BG28" s="237"/>
      <c r="BH28" s="80"/>
      <c r="BI28" s="115"/>
      <c r="BJ28" s="115"/>
      <c r="BK28" s="115"/>
      <c r="BL28" s="117"/>
      <c r="BM28" s="118"/>
      <c r="BN28" s="237"/>
      <c r="BO28" s="80"/>
      <c r="BP28" s="117"/>
      <c r="BQ28" s="118"/>
      <c r="BR28" s="237"/>
      <c r="BS28" s="80" t="s">
        <v>61</v>
      </c>
      <c r="BT28" s="115" t="s">
        <v>253</v>
      </c>
      <c r="BU28" s="115" t="s">
        <v>261</v>
      </c>
      <c r="BV28" s="115" t="s">
        <v>259</v>
      </c>
      <c r="BW28" s="117" t="s">
        <v>329</v>
      </c>
      <c r="BX28" s="129">
        <v>220.43871090901925</v>
      </c>
      <c r="BY28" s="130"/>
    </row>
    <row r="29" spans="1:77" s="87" customFormat="1" ht="12.75" customHeight="1" x14ac:dyDescent="0.2">
      <c r="A29" s="18">
        <v>6</v>
      </c>
      <c r="B29" s="77" t="s">
        <v>34</v>
      </c>
      <c r="C29" s="77" t="s">
        <v>323</v>
      </c>
      <c r="D29" s="19" t="s">
        <v>199</v>
      </c>
      <c r="E29" s="78" t="s">
        <v>1035</v>
      </c>
      <c r="F29" s="79"/>
      <c r="G29" s="119"/>
      <c r="H29" s="227">
        <f>AX29+AR29+AH29+U29+O29+AB29+BF29+BM29+BX29+AL29+BQ29</f>
        <v>919.55006527425098</v>
      </c>
      <c r="I29" s="119">
        <f>COUNTA(L29,Q29,AD29,AJ29,W29,AN29,AT29,AZ29,BO29,BH29,BS29)</f>
        <v>2</v>
      </c>
      <c r="J29" s="119">
        <f>COUNTA(M29,N29,R29,S29,T29,X29,Y29,Z29,AA29,AE29,AF29,AG29,AK29,AO29,AP29,AQ29,AU29,AV29,AW29,BA29,BB29,BC29,BD29,#REF!,#REF!,BE29,BI29,BJ29,BK29,#REF!,BL29,BP29,BT29,BW29,BU29,BV29)</f>
        <v>11</v>
      </c>
      <c r="K29" s="280"/>
      <c r="L29" s="80"/>
      <c r="M29" s="115"/>
      <c r="N29" s="117"/>
      <c r="O29" s="116"/>
      <c r="P29" s="237"/>
      <c r="Q29" s="80"/>
      <c r="R29" s="115"/>
      <c r="S29" s="115"/>
      <c r="T29" s="117"/>
      <c r="U29" s="118"/>
      <c r="V29" s="237"/>
      <c r="W29" s="80"/>
      <c r="X29" s="115"/>
      <c r="Y29" s="115"/>
      <c r="Z29" s="115"/>
      <c r="AA29" s="117"/>
      <c r="AB29" s="128"/>
      <c r="AC29" s="237"/>
      <c r="AD29" s="80"/>
      <c r="AE29" s="115"/>
      <c r="AF29" s="115"/>
      <c r="AG29" s="117"/>
      <c r="AH29" s="128"/>
      <c r="AI29" s="237"/>
      <c r="AJ29" s="80"/>
      <c r="AK29" s="117"/>
      <c r="AL29" s="128"/>
      <c r="AM29" s="237"/>
      <c r="AN29" s="80"/>
      <c r="AO29" s="115"/>
      <c r="AP29" s="115"/>
      <c r="AQ29" s="117"/>
      <c r="AR29" s="128"/>
      <c r="AS29" s="237"/>
      <c r="AT29" s="80"/>
      <c r="AU29" s="115"/>
      <c r="AV29" s="115"/>
      <c r="AW29" s="117"/>
      <c r="AX29" s="118"/>
      <c r="AY29" s="237"/>
      <c r="AZ29" s="80"/>
      <c r="BA29" s="115"/>
      <c r="BB29" s="115"/>
      <c r="BC29" s="115"/>
      <c r="BD29" s="115"/>
      <c r="BE29" s="117"/>
      <c r="BF29" s="118"/>
      <c r="BG29" s="237"/>
      <c r="BH29" s="80" t="s">
        <v>55</v>
      </c>
      <c r="BI29" s="115" t="s">
        <v>254</v>
      </c>
      <c r="BJ29" s="115" t="s">
        <v>254</v>
      </c>
      <c r="BK29" s="115" t="s">
        <v>254</v>
      </c>
      <c r="BL29" s="117" t="s">
        <v>25</v>
      </c>
      <c r="BM29" s="118">
        <v>443.13637641589878</v>
      </c>
      <c r="BN29" s="237"/>
      <c r="BO29" s="80"/>
      <c r="BP29" s="117"/>
      <c r="BQ29" s="118"/>
      <c r="BR29" s="237"/>
      <c r="BS29" s="80" t="s">
        <v>55</v>
      </c>
      <c r="BT29" s="115" t="s">
        <v>254</v>
      </c>
      <c r="BU29" s="115" t="s">
        <v>254</v>
      </c>
      <c r="BV29" s="115" t="s">
        <v>254</v>
      </c>
      <c r="BW29" s="117" t="s">
        <v>25</v>
      </c>
      <c r="BX29" s="129">
        <v>476.4136888583522</v>
      </c>
      <c r="BY29" s="130"/>
    </row>
    <row r="30" spans="1:77" s="87" customFormat="1" ht="12.75" customHeight="1" x14ac:dyDescent="0.2">
      <c r="A30" s="18">
        <v>2</v>
      </c>
      <c r="B30" s="77" t="s">
        <v>519</v>
      </c>
      <c r="C30" s="77" t="s">
        <v>524</v>
      </c>
      <c r="D30" s="19" t="s">
        <v>158</v>
      </c>
      <c r="E30" s="78" t="s">
        <v>147</v>
      </c>
      <c r="F30" s="79"/>
      <c r="G30" s="119">
        <f>AX30+AR30+AH30+U30+O30+AB30+AL30</f>
        <v>263.49235379061133</v>
      </c>
      <c r="H30" s="227">
        <f>AX30+AR30+AH30+U30+O30+AB30+BF30+BM30+BX30+AL30+BQ30</f>
        <v>918.43141047548625</v>
      </c>
      <c r="I30" s="119">
        <f>COUNTA(L30,Q30,AD30,AJ30,W30,AN30,AT30,AZ30,BO30,BH30,BS30)</f>
        <v>3</v>
      </c>
      <c r="J30" s="119">
        <f>COUNTA(M30,N30,R30,S30,T30,X30,Y30,Z30,AA30,AE30,AF30,AG30,AK30,AO30,AP30,AQ30,AU30,AV30,AW30,BA30,BB30,BC30,BD30,#REF!,#REF!,BE30,BI30,BJ30,BK30,#REF!,BL30,BP30,BT30,BW30,BU30,BV30)</f>
        <v>15</v>
      </c>
      <c r="K30" s="280"/>
      <c r="L30" s="80"/>
      <c r="M30" s="115"/>
      <c r="N30" s="117"/>
      <c r="O30" s="116"/>
      <c r="P30" s="237"/>
      <c r="Q30" s="80"/>
      <c r="R30" s="115"/>
      <c r="S30" s="115"/>
      <c r="T30" s="117"/>
      <c r="U30" s="118"/>
      <c r="V30" s="237"/>
      <c r="W30" s="80" t="s">
        <v>519</v>
      </c>
      <c r="X30" s="115" t="s">
        <v>259</v>
      </c>
      <c r="Y30" s="115">
        <v>3</v>
      </c>
      <c r="Z30" s="115" t="s">
        <v>255</v>
      </c>
      <c r="AA30" s="117" t="s">
        <v>259</v>
      </c>
      <c r="AB30" s="128">
        <v>263.49235379061133</v>
      </c>
      <c r="AC30" s="237"/>
      <c r="AD30" s="80"/>
      <c r="AE30" s="115"/>
      <c r="AF30" s="115"/>
      <c r="AG30" s="117"/>
      <c r="AH30" s="128"/>
      <c r="AI30" s="237"/>
      <c r="AJ30" s="80"/>
      <c r="AK30" s="117"/>
      <c r="AL30" s="128"/>
      <c r="AM30" s="237"/>
      <c r="AN30" s="80"/>
      <c r="AO30" s="115"/>
      <c r="AP30" s="115"/>
      <c r="AQ30" s="117"/>
      <c r="AR30" s="128"/>
      <c r="AS30" s="237"/>
      <c r="AT30" s="80"/>
      <c r="AU30" s="115"/>
      <c r="AV30" s="115"/>
      <c r="AW30" s="117"/>
      <c r="AX30" s="118"/>
      <c r="AY30" s="237"/>
      <c r="AZ30" s="80"/>
      <c r="BA30" s="115"/>
      <c r="BB30" s="115"/>
      <c r="BC30" s="115"/>
      <c r="BD30" s="115"/>
      <c r="BE30" s="117"/>
      <c r="BF30" s="118"/>
      <c r="BG30" s="237"/>
      <c r="BH30" s="80" t="s">
        <v>519</v>
      </c>
      <c r="BI30" s="115">
        <v>4</v>
      </c>
      <c r="BJ30" s="115" t="s">
        <v>254</v>
      </c>
      <c r="BK30" s="115" t="s">
        <v>255</v>
      </c>
      <c r="BL30" s="117" t="s">
        <v>258</v>
      </c>
      <c r="BM30" s="118">
        <v>363.70608449406677</v>
      </c>
      <c r="BN30" s="237"/>
      <c r="BO30" s="80"/>
      <c r="BP30" s="117"/>
      <c r="BQ30" s="118"/>
      <c r="BR30" s="237"/>
      <c r="BS30" s="80" t="s">
        <v>61</v>
      </c>
      <c r="BT30" s="115" t="s">
        <v>261</v>
      </c>
      <c r="BU30" s="115" t="s">
        <v>260</v>
      </c>
      <c r="BV30" s="115" t="s">
        <v>261</v>
      </c>
      <c r="BW30" s="117" t="s">
        <v>260</v>
      </c>
      <c r="BX30" s="129">
        <v>291.23297219080808</v>
      </c>
      <c r="BY30" s="130"/>
    </row>
    <row r="31" spans="1:77" s="87" customFormat="1" ht="12.75" customHeight="1" x14ac:dyDescent="0.2">
      <c r="A31" s="18">
        <v>7</v>
      </c>
      <c r="B31" s="77" t="s">
        <v>34</v>
      </c>
      <c r="C31" s="77" t="s">
        <v>326</v>
      </c>
      <c r="D31" s="19" t="s">
        <v>135</v>
      </c>
      <c r="E31" s="78" t="s">
        <v>1110</v>
      </c>
      <c r="F31" s="79"/>
      <c r="G31" s="119"/>
      <c r="H31" s="227">
        <f>AX31+AR31+AH31+U31+O31+AB31+BF31+BM31+BX31+AL31+BQ31</f>
        <v>917.45462718178442</v>
      </c>
      <c r="I31" s="119">
        <f>COUNTA(L31,Q31,AD31,AJ31,W31,AN31,AT31,AZ31,BO31,BH31,BS31)</f>
        <v>2</v>
      </c>
      <c r="J31" s="119">
        <f>COUNTA(M31,N31,R31,S31,T31,X31,Y31,Z31,AA31,AE31,AF31,AG31,AK31,AO31,AP31,AQ31,AU31,AV31,AW31,BA31,BB31,BC31,BD31,#REF!,#REF!,BE31,BI31,BJ31,BK31,#REF!,BL31,BP31,BT31,BW31,BU31,BV31)</f>
        <v>11</v>
      </c>
      <c r="K31" s="280"/>
      <c r="L31" s="80"/>
      <c r="M31" s="115"/>
      <c r="N31" s="117"/>
      <c r="O31" s="116"/>
      <c r="P31" s="237"/>
      <c r="Q31" s="80"/>
      <c r="R31" s="115"/>
      <c r="S31" s="115"/>
      <c r="T31" s="117"/>
      <c r="U31" s="118"/>
      <c r="V31" s="237"/>
      <c r="W31" s="80"/>
      <c r="X31" s="115"/>
      <c r="Y31" s="115"/>
      <c r="Z31" s="115"/>
      <c r="AA31" s="117"/>
      <c r="AB31" s="128"/>
      <c r="AC31" s="237"/>
      <c r="AD31" s="80"/>
      <c r="AE31" s="115"/>
      <c r="AF31" s="115"/>
      <c r="AG31" s="117"/>
      <c r="AH31" s="128"/>
      <c r="AI31" s="237"/>
      <c r="AJ31" s="80"/>
      <c r="AK31" s="117"/>
      <c r="AL31" s="128"/>
      <c r="AM31" s="237"/>
      <c r="AN31" s="80"/>
      <c r="AO31" s="115"/>
      <c r="AP31" s="115"/>
      <c r="AQ31" s="117"/>
      <c r="AR31" s="128"/>
      <c r="AS31" s="237"/>
      <c r="AT31" s="80"/>
      <c r="AU31" s="115"/>
      <c r="AV31" s="115"/>
      <c r="AW31" s="117"/>
      <c r="AX31" s="118"/>
      <c r="AY31" s="237"/>
      <c r="AZ31" s="80"/>
      <c r="BA31" s="115"/>
      <c r="BB31" s="115"/>
      <c r="BC31" s="115"/>
      <c r="BD31" s="115"/>
      <c r="BE31" s="117"/>
      <c r="BF31" s="118"/>
      <c r="BG31" s="237"/>
      <c r="BH31" s="80" t="s">
        <v>58</v>
      </c>
      <c r="BI31" s="115" t="s">
        <v>254</v>
      </c>
      <c r="BJ31" s="115" t="s">
        <v>255</v>
      </c>
      <c r="BK31" s="115">
        <v>3</v>
      </c>
      <c r="BL31" s="117" t="s">
        <v>254</v>
      </c>
      <c r="BM31" s="118">
        <v>487.2549026265263</v>
      </c>
      <c r="BN31" s="237"/>
      <c r="BO31" s="80"/>
      <c r="BP31" s="117"/>
      <c r="BQ31" s="118"/>
      <c r="BR31" s="237"/>
      <c r="BS31" s="80" t="s">
        <v>55</v>
      </c>
      <c r="BT31" s="115" t="s">
        <v>305</v>
      </c>
      <c r="BU31" s="115" t="s">
        <v>255</v>
      </c>
      <c r="BV31" s="115" t="s">
        <v>261</v>
      </c>
      <c r="BW31" s="117" t="s">
        <v>254</v>
      </c>
      <c r="BX31" s="129">
        <v>430.19972455525811</v>
      </c>
      <c r="BY31" s="130"/>
    </row>
    <row r="32" spans="1:77" s="87" customFormat="1" ht="12.75" customHeight="1" x14ac:dyDescent="0.2">
      <c r="A32" s="18">
        <v>11</v>
      </c>
      <c r="B32" s="77" t="s">
        <v>35</v>
      </c>
      <c r="C32" s="77" t="s">
        <v>255</v>
      </c>
      <c r="D32" s="19" t="s">
        <v>301</v>
      </c>
      <c r="E32" s="78" t="s">
        <v>562</v>
      </c>
      <c r="F32" s="79"/>
      <c r="G32" s="119">
        <f>AX32+AR32+AH32+U32+O32+AB32+AL32</f>
        <v>245.15449934959719</v>
      </c>
      <c r="H32" s="227">
        <f>AX32+AR32+AH32+U32+O32+AB32+BF32+BM32+BX32+AL32+BQ32</f>
        <v>897.31579831863507</v>
      </c>
      <c r="I32" s="119">
        <f>COUNTA(L32,Q32,AD32,AJ32,W32,AN32,AT32,AZ32,BO32,BH32,BS32)</f>
        <v>3</v>
      </c>
      <c r="J32" s="119">
        <f>COUNTA(M32,N32,R32,S32,T32,X32,Y32,Z32,AA32,AE32,AF32,AG32,AK32,AO32,AP32,AQ32,AU32,AV32,AW32,BA32,BB32,BC32,BD32,#REF!,#REF!,BE32,BI32,BJ32,BK32,#REF!,BL32,BP32,BT32,BW32,BU32,BV32)</f>
        <v>15</v>
      </c>
      <c r="K32" s="280"/>
      <c r="L32" s="80"/>
      <c r="M32" s="115"/>
      <c r="N32" s="117"/>
      <c r="O32" s="116"/>
      <c r="P32" s="237"/>
      <c r="Q32" s="80"/>
      <c r="R32" s="115"/>
      <c r="S32" s="115"/>
      <c r="T32" s="117"/>
      <c r="U32" s="118"/>
      <c r="V32" s="237"/>
      <c r="W32" s="80" t="s">
        <v>211</v>
      </c>
      <c r="X32" s="115" t="s">
        <v>24</v>
      </c>
      <c r="Y32" s="115" t="s">
        <v>26</v>
      </c>
      <c r="Z32" s="115" t="s">
        <v>255</v>
      </c>
      <c r="AA32" s="117" t="s">
        <v>254</v>
      </c>
      <c r="AB32" s="128">
        <v>245.15449934959719</v>
      </c>
      <c r="AC32" s="237"/>
      <c r="AD32" s="80"/>
      <c r="AE32" s="115"/>
      <c r="AF32" s="115"/>
      <c r="AG32" s="117"/>
      <c r="AH32" s="128"/>
      <c r="AI32" s="237"/>
      <c r="AJ32" s="80"/>
      <c r="AK32" s="117"/>
      <c r="AL32" s="128"/>
      <c r="AM32" s="237"/>
      <c r="AN32" s="80"/>
      <c r="AO32" s="115"/>
      <c r="AP32" s="115"/>
      <c r="AQ32" s="117"/>
      <c r="AR32" s="128"/>
      <c r="AS32" s="237"/>
      <c r="AT32" s="80"/>
      <c r="AU32" s="115"/>
      <c r="AV32" s="115"/>
      <c r="AW32" s="117"/>
      <c r="AX32" s="118"/>
      <c r="AY32" s="237"/>
      <c r="AZ32" s="80"/>
      <c r="BA32" s="115"/>
      <c r="BB32" s="115"/>
      <c r="BC32" s="115"/>
      <c r="BD32" s="115"/>
      <c r="BE32" s="117"/>
      <c r="BF32" s="118"/>
      <c r="BG32" s="237"/>
      <c r="BH32" s="80" t="s">
        <v>712</v>
      </c>
      <c r="BI32" s="115">
        <v>5</v>
      </c>
      <c r="BJ32" s="115" t="s">
        <v>258</v>
      </c>
      <c r="BK32" s="115" t="s">
        <v>258</v>
      </c>
      <c r="BL32" s="117" t="s">
        <v>258</v>
      </c>
      <c r="BM32" s="118">
        <v>258.04782337257035</v>
      </c>
      <c r="BN32" s="237"/>
      <c r="BO32" s="80"/>
      <c r="BP32" s="117"/>
      <c r="BQ32" s="118"/>
      <c r="BR32" s="237"/>
      <c r="BS32" s="80" t="s">
        <v>1483</v>
      </c>
      <c r="BT32" s="115" t="s">
        <v>258</v>
      </c>
      <c r="BU32" s="115" t="s">
        <v>258</v>
      </c>
      <c r="BV32" s="115" t="s">
        <v>257</v>
      </c>
      <c r="BW32" s="117" t="s">
        <v>258</v>
      </c>
      <c r="BX32" s="129">
        <v>394.11347559646754</v>
      </c>
      <c r="BY32" s="130"/>
    </row>
    <row r="33" spans="1:77" s="87" customFormat="1" ht="12.75" customHeight="1" x14ac:dyDescent="0.2">
      <c r="A33" s="18">
        <v>8</v>
      </c>
      <c r="B33" s="77" t="s">
        <v>34</v>
      </c>
      <c r="C33" s="77">
        <v>8</v>
      </c>
      <c r="D33" s="19" t="s">
        <v>77</v>
      </c>
      <c r="E33" s="78" t="s">
        <v>149</v>
      </c>
      <c r="F33" s="79"/>
      <c r="G33" s="119">
        <f>AX33+AR33+AH33+U33+O33+AB33+AL33</f>
        <v>527.73021913097728</v>
      </c>
      <c r="H33" s="227">
        <f>AX33+AR33+AH33+U33+O33+AB33+BF33+BM33+BX33+AL33+BQ33</f>
        <v>894.91645382512911</v>
      </c>
      <c r="I33" s="119">
        <f>COUNTA(L33,Q33,AD33,AJ33,W33,AN33,AT33,AZ33,BO33,BH33,BS33)</f>
        <v>6</v>
      </c>
      <c r="J33" s="119">
        <f>COUNTA(M33,N33,R33,S33,T33,X33,Y33,Z33,AA33,AE33,AF33,AG33,AK33,AO33,AP33,AQ33,AU33,AV33,AW33,BA33,BB33,BC33,BD33,#REF!,#REF!,BE33,BI33,BJ33,BK33,#REF!,BL33,BP33,BT33,BW33,BU33,BV33)</f>
        <v>21</v>
      </c>
      <c r="K33" s="280"/>
      <c r="L33" s="80" t="s">
        <v>34</v>
      </c>
      <c r="M33" s="115">
        <v>4</v>
      </c>
      <c r="N33" s="117"/>
      <c r="O33" s="116">
        <v>25</v>
      </c>
      <c r="P33" s="237"/>
      <c r="Q33" s="80" t="s">
        <v>34</v>
      </c>
      <c r="R33" s="115"/>
      <c r="S33" s="115">
        <v>6</v>
      </c>
      <c r="T33" s="117" t="s">
        <v>24</v>
      </c>
      <c r="U33" s="118">
        <v>33.333333333333329</v>
      </c>
      <c r="V33" s="237"/>
      <c r="W33" s="80" t="s">
        <v>58</v>
      </c>
      <c r="X33" s="115" t="s">
        <v>255</v>
      </c>
      <c r="Y33" s="115" t="s">
        <v>258</v>
      </c>
      <c r="Z33" s="115" t="s">
        <v>255</v>
      </c>
      <c r="AA33" s="117" t="s">
        <v>257</v>
      </c>
      <c r="AB33" s="128">
        <v>315.73193899842437</v>
      </c>
      <c r="AC33" s="237"/>
      <c r="AD33" s="80" t="s">
        <v>34</v>
      </c>
      <c r="AE33" s="115" t="s">
        <v>260</v>
      </c>
      <c r="AF33" s="115" t="s">
        <v>260</v>
      </c>
      <c r="AG33" s="117">
        <v>3</v>
      </c>
      <c r="AH33" s="128">
        <v>153.66494679921959</v>
      </c>
      <c r="AI33" s="237"/>
      <c r="AJ33" s="80"/>
      <c r="AK33" s="117"/>
      <c r="AL33" s="128"/>
      <c r="AM33" s="237"/>
      <c r="AN33" s="80"/>
      <c r="AO33" s="115"/>
      <c r="AP33" s="115"/>
      <c r="AQ33" s="117"/>
      <c r="AR33" s="128"/>
      <c r="AS33" s="237"/>
      <c r="AT33" s="80"/>
      <c r="AU33" s="115"/>
      <c r="AV33" s="115"/>
      <c r="AW33" s="117"/>
      <c r="AX33" s="118"/>
      <c r="AY33" s="237"/>
      <c r="AZ33" s="80"/>
      <c r="BA33" s="115"/>
      <c r="BB33" s="115"/>
      <c r="BC33" s="115"/>
      <c r="BD33" s="115"/>
      <c r="BE33" s="117"/>
      <c r="BF33" s="118"/>
      <c r="BG33" s="237"/>
      <c r="BH33" s="80" t="s">
        <v>58</v>
      </c>
      <c r="BI33" s="115" t="s">
        <v>258</v>
      </c>
      <c r="BJ33" s="115" t="s">
        <v>258</v>
      </c>
      <c r="BK33" s="115" t="s">
        <v>258</v>
      </c>
      <c r="BL33" s="117">
        <v>6</v>
      </c>
      <c r="BM33" s="118">
        <v>239.80304678447479</v>
      </c>
      <c r="BN33" s="237"/>
      <c r="BO33" s="80"/>
      <c r="BP33" s="117"/>
      <c r="BQ33" s="118"/>
      <c r="BR33" s="237"/>
      <c r="BS33" s="80" t="s">
        <v>55</v>
      </c>
      <c r="BT33" s="115" t="s">
        <v>24</v>
      </c>
      <c r="BU33" s="115" t="s">
        <v>328</v>
      </c>
      <c r="BV33" s="115" t="s">
        <v>253</v>
      </c>
      <c r="BW33" s="117" t="s">
        <v>253</v>
      </c>
      <c r="BX33" s="129">
        <v>127.38318790967702</v>
      </c>
      <c r="BY33" s="130"/>
    </row>
    <row r="34" spans="1:77" s="87" customFormat="1" ht="12.75" customHeight="1" x14ac:dyDescent="0.2">
      <c r="A34" s="18">
        <v>9</v>
      </c>
      <c r="B34" s="77" t="s">
        <v>34</v>
      </c>
      <c r="C34" s="77" t="s">
        <v>464</v>
      </c>
      <c r="D34" s="19" t="s">
        <v>86</v>
      </c>
      <c r="E34" s="78" t="s">
        <v>1539</v>
      </c>
      <c r="F34" s="79"/>
      <c r="G34" s="119">
        <f>AX34+AR34+AH34+U34+O34+AB34+AL34</f>
        <v>507.43522350388434</v>
      </c>
      <c r="H34" s="227">
        <f>AX34+AR34+AH34+U34+O34+AB34+BF34+BM34+BX34+AL34+BQ34</f>
        <v>893.52954128530337</v>
      </c>
      <c r="I34" s="119">
        <f>COUNTA(L34,Q34,AD34,AJ34,W34,AN34,AT34,AZ34,BO34,BH34,BS34)</f>
        <v>5</v>
      </c>
      <c r="J34" s="119">
        <f>COUNTA(M34,N34,R34,S34,T34,X34,Y34,Z34,AA34,AE34,AF34,AG34,AK34,AO34,AP34,AQ34,AU34,AV34,AW34,BA34,BB34,BC34,BD34,#REF!,#REF!,BE34,BI34,BJ34,BK34,#REF!,BL34,BP34,BT34,BW34,BU34,BV34)</f>
        <v>19</v>
      </c>
      <c r="K34" s="280"/>
      <c r="L34" s="80"/>
      <c r="M34" s="115"/>
      <c r="N34" s="117"/>
      <c r="O34" s="116"/>
      <c r="P34" s="237"/>
      <c r="Q34" s="80" t="s">
        <v>34</v>
      </c>
      <c r="R34" s="115"/>
      <c r="S34" s="115">
        <v>4</v>
      </c>
      <c r="T34" s="117">
        <v>3</v>
      </c>
      <c r="U34" s="118">
        <v>140.52272940264979</v>
      </c>
      <c r="V34" s="237"/>
      <c r="W34" s="80"/>
      <c r="X34" s="115"/>
      <c r="Y34" s="115"/>
      <c r="Z34" s="115"/>
      <c r="AA34" s="117"/>
      <c r="AB34" s="128"/>
      <c r="AC34" s="237"/>
      <c r="AD34" s="80" t="s">
        <v>34</v>
      </c>
      <c r="AE34" s="115" t="s">
        <v>258</v>
      </c>
      <c r="AF34" s="115" t="s">
        <v>259</v>
      </c>
      <c r="AG34" s="117">
        <v>2</v>
      </c>
      <c r="AH34" s="128">
        <v>232.37599215002609</v>
      </c>
      <c r="AI34" s="237"/>
      <c r="AJ34" s="80"/>
      <c r="AK34" s="117"/>
      <c r="AL34" s="128"/>
      <c r="AM34" s="237" t="s">
        <v>55</v>
      </c>
      <c r="AN34" s="80" t="s">
        <v>55</v>
      </c>
      <c r="AO34" s="115">
        <v>4</v>
      </c>
      <c r="AP34" s="115">
        <v>4</v>
      </c>
      <c r="AQ34" s="117">
        <v>4</v>
      </c>
      <c r="AR34" s="128">
        <v>134.53650195120846</v>
      </c>
      <c r="AS34" s="237"/>
      <c r="AT34" s="80"/>
      <c r="AU34" s="115"/>
      <c r="AV34" s="115"/>
      <c r="AW34" s="117"/>
      <c r="AX34" s="118"/>
      <c r="AY34" s="237"/>
      <c r="AZ34" s="80"/>
      <c r="BA34" s="115"/>
      <c r="BB34" s="115"/>
      <c r="BC34" s="115"/>
      <c r="BD34" s="115"/>
      <c r="BE34" s="117"/>
      <c r="BF34" s="118"/>
      <c r="BG34" s="237"/>
      <c r="BH34" s="80" t="s">
        <v>58</v>
      </c>
      <c r="BI34" s="115" t="s">
        <v>259</v>
      </c>
      <c r="BJ34" s="115" t="s">
        <v>257</v>
      </c>
      <c r="BK34" s="115" t="s">
        <v>24</v>
      </c>
      <c r="BL34" s="117" t="s">
        <v>258</v>
      </c>
      <c r="BM34" s="118">
        <v>223.57142919724203</v>
      </c>
      <c r="BN34" s="237"/>
      <c r="BO34" s="80"/>
      <c r="BP34" s="117"/>
      <c r="BQ34" s="118"/>
      <c r="BR34" s="237"/>
      <c r="BS34" s="80" t="s">
        <v>55</v>
      </c>
      <c r="BT34" s="115" t="s">
        <v>24</v>
      </c>
      <c r="BU34" s="115" t="s">
        <v>253</v>
      </c>
      <c r="BV34" s="115" t="s">
        <v>303</v>
      </c>
      <c r="BW34" s="117" t="s">
        <v>329</v>
      </c>
      <c r="BX34" s="129">
        <v>162.52288858417708</v>
      </c>
      <c r="BY34" s="130"/>
    </row>
    <row r="35" spans="1:77" s="87" customFormat="1" ht="12.75" customHeight="1" x14ac:dyDescent="0.2">
      <c r="A35" s="18">
        <v>10</v>
      </c>
      <c r="B35" s="77" t="s">
        <v>34</v>
      </c>
      <c r="C35" s="77" t="s">
        <v>1120</v>
      </c>
      <c r="D35" s="19" t="s">
        <v>325</v>
      </c>
      <c r="E35" s="78" t="s">
        <v>1121</v>
      </c>
      <c r="F35" s="79"/>
      <c r="G35" s="119"/>
      <c r="H35" s="227">
        <f>AX35+AR35+AH35+U35+O35+AB35+BF35+BM35+BX35+AL35+BQ35</f>
        <v>890.86163469013627</v>
      </c>
      <c r="I35" s="119">
        <f>COUNTA(L35,Q35,AD35,AJ35,W35,AN35,AT35,AZ35,BO35,BH35,BS35)</f>
        <v>2</v>
      </c>
      <c r="J35" s="119">
        <f>COUNTA(M35,N35,R35,S35,T35,X35,Y35,Z35,AA35,AE35,AF35,AG35,AK35,AO35,AP35,AQ35,AU35,AV35,AW35,BA35,BB35,BC35,BD35,#REF!,#REF!,BE35,BI35,BJ35,BK35,#REF!,BL35,BP35,BT35,BW35,BU35,BV35)</f>
        <v>11</v>
      </c>
      <c r="K35" s="280"/>
      <c r="L35" s="80"/>
      <c r="M35" s="115"/>
      <c r="N35" s="117"/>
      <c r="O35" s="116"/>
      <c r="P35" s="237"/>
      <c r="Q35" s="80"/>
      <c r="R35" s="115"/>
      <c r="S35" s="115"/>
      <c r="T35" s="117"/>
      <c r="U35" s="118"/>
      <c r="V35" s="237"/>
      <c r="W35" s="80"/>
      <c r="X35" s="115"/>
      <c r="Y35" s="115"/>
      <c r="Z35" s="115"/>
      <c r="AA35" s="117"/>
      <c r="AB35" s="128"/>
      <c r="AC35" s="237"/>
      <c r="AD35" s="80"/>
      <c r="AE35" s="115"/>
      <c r="AF35" s="115"/>
      <c r="AG35" s="117"/>
      <c r="AH35" s="128"/>
      <c r="AI35" s="237"/>
      <c r="AJ35" s="80"/>
      <c r="AK35" s="117"/>
      <c r="AL35" s="128"/>
      <c r="AM35" s="237"/>
      <c r="AN35" s="80"/>
      <c r="AO35" s="115"/>
      <c r="AP35" s="115"/>
      <c r="AQ35" s="117"/>
      <c r="AR35" s="128"/>
      <c r="AS35" s="237"/>
      <c r="AT35" s="80"/>
      <c r="AU35" s="115"/>
      <c r="AV35" s="115"/>
      <c r="AW35" s="117"/>
      <c r="AX35" s="118"/>
      <c r="AY35" s="237"/>
      <c r="AZ35" s="80"/>
      <c r="BA35" s="115"/>
      <c r="BB35" s="115"/>
      <c r="BC35" s="115"/>
      <c r="BD35" s="115"/>
      <c r="BE35" s="117"/>
      <c r="BF35" s="118"/>
      <c r="BG35" s="237"/>
      <c r="BH35" s="80" t="s">
        <v>58</v>
      </c>
      <c r="BI35" s="115">
        <v>2</v>
      </c>
      <c r="BJ35" s="115" t="s">
        <v>254</v>
      </c>
      <c r="BK35" s="115" t="s">
        <v>254</v>
      </c>
      <c r="BL35" s="117" t="s">
        <v>255</v>
      </c>
      <c r="BM35" s="118">
        <v>510.34517986502465</v>
      </c>
      <c r="BN35" s="237"/>
      <c r="BO35" s="80"/>
      <c r="BP35" s="117"/>
      <c r="BQ35" s="118"/>
      <c r="BR35" s="237"/>
      <c r="BS35" s="80" t="s">
        <v>55</v>
      </c>
      <c r="BT35" s="115" t="s">
        <v>261</v>
      </c>
      <c r="BU35" s="115" t="s">
        <v>258</v>
      </c>
      <c r="BV35" s="115" t="s">
        <v>260</v>
      </c>
      <c r="BW35" s="117" t="s">
        <v>258</v>
      </c>
      <c r="BX35" s="129">
        <v>380.51645482511162</v>
      </c>
      <c r="BY35" s="130"/>
    </row>
    <row r="36" spans="1:77" s="87" customFormat="1" ht="12.75" customHeight="1" x14ac:dyDescent="0.2">
      <c r="A36" s="18">
        <v>6</v>
      </c>
      <c r="B36" s="77" t="s">
        <v>36</v>
      </c>
      <c r="C36" s="77">
        <v>4496</v>
      </c>
      <c r="D36" s="19" t="s">
        <v>103</v>
      </c>
      <c r="E36" s="78" t="s">
        <v>148</v>
      </c>
      <c r="F36" s="79"/>
      <c r="G36" s="119">
        <f>AX36+AR36+AH36+U36+O36+AB36+AL36</f>
        <v>465.95077448275231</v>
      </c>
      <c r="H36" s="227">
        <f>AX36+AR36+AH36+U36+O36+AB36+BF36+BM36+BX36+AL36+BQ36</f>
        <v>868.49047540043523</v>
      </c>
      <c r="I36" s="119">
        <f>COUNTA(L36,Q36,AD36,AJ36,W36,AN36,AT36,AZ36,BO36,BH36,BS36)</f>
        <v>6</v>
      </c>
      <c r="J36" s="119">
        <f>COUNTA(M36,N36,R36,S36,T36,X36,Y36,Z36,AA36,AE36,AF36,AG36,AK36,AO36,AP36,AQ36,AU36,AV36,AW36,BA36,BB36,BC36,BD36,#REF!,#REF!,BE36,BI36,BJ36,BK36,#REF!,BL36,BP36,BT36,BW36,BU36,BV36)</f>
        <v>21</v>
      </c>
      <c r="K36" s="280"/>
      <c r="L36" s="80" t="s">
        <v>36</v>
      </c>
      <c r="M36" s="115">
        <v>6</v>
      </c>
      <c r="N36" s="117"/>
      <c r="O36" s="116">
        <v>53.249007397228503</v>
      </c>
      <c r="P36" s="237"/>
      <c r="Q36" s="80"/>
      <c r="R36" s="115"/>
      <c r="S36" s="115"/>
      <c r="T36" s="117"/>
      <c r="U36" s="118"/>
      <c r="V36" s="237"/>
      <c r="W36" s="80" t="s">
        <v>61</v>
      </c>
      <c r="X36" s="115" t="s">
        <v>26</v>
      </c>
      <c r="Y36" s="115" t="s">
        <v>260</v>
      </c>
      <c r="Z36" s="115" t="s">
        <v>24</v>
      </c>
      <c r="AA36" s="117" t="s">
        <v>260</v>
      </c>
      <c r="AB36" s="128">
        <v>49.999999999999993</v>
      </c>
      <c r="AC36" s="237"/>
      <c r="AD36" s="80" t="s">
        <v>36</v>
      </c>
      <c r="AE36" s="115" t="s">
        <v>303</v>
      </c>
      <c r="AF36" s="115" t="s">
        <v>253</v>
      </c>
      <c r="AG36" s="117" t="s">
        <v>309</v>
      </c>
      <c r="AH36" s="128">
        <v>130.61945439150978</v>
      </c>
      <c r="AI36" s="237"/>
      <c r="AJ36" s="80"/>
      <c r="AK36" s="117"/>
      <c r="AL36" s="128"/>
      <c r="AM36" s="237"/>
      <c r="AN36" s="80"/>
      <c r="AO36" s="115"/>
      <c r="AP36" s="115"/>
      <c r="AQ36" s="117"/>
      <c r="AR36" s="128"/>
      <c r="AS36" s="237"/>
      <c r="AT36" s="80" t="s">
        <v>676</v>
      </c>
      <c r="AU36" s="115"/>
      <c r="AV36" s="115">
        <v>3</v>
      </c>
      <c r="AW36" s="117">
        <v>1</v>
      </c>
      <c r="AX36" s="118">
        <v>232.08231269401398</v>
      </c>
      <c r="AY36" s="237"/>
      <c r="AZ36" s="80"/>
      <c r="BA36" s="115"/>
      <c r="BB36" s="115"/>
      <c r="BC36" s="115"/>
      <c r="BD36" s="115"/>
      <c r="BE36" s="117"/>
      <c r="BF36" s="118"/>
      <c r="BG36" s="237"/>
      <c r="BH36" s="80" t="s">
        <v>36</v>
      </c>
      <c r="BI36" s="115" t="s">
        <v>257</v>
      </c>
      <c r="BJ36" s="115" t="s">
        <v>259</v>
      </c>
      <c r="BK36" s="115">
        <v>11</v>
      </c>
      <c r="BL36" s="117">
        <v>11</v>
      </c>
      <c r="BM36" s="118">
        <v>236.22575107425178</v>
      </c>
      <c r="BN36" s="237"/>
      <c r="BO36" s="80"/>
      <c r="BP36" s="117"/>
      <c r="BQ36" s="118"/>
      <c r="BR36" s="237"/>
      <c r="BS36" s="80" t="s">
        <v>61</v>
      </c>
      <c r="BT36" s="115" t="s">
        <v>303</v>
      </c>
      <c r="BU36" s="115" t="s">
        <v>253</v>
      </c>
      <c r="BV36" s="115" t="s">
        <v>329</v>
      </c>
      <c r="BW36" s="117" t="s">
        <v>305</v>
      </c>
      <c r="BX36" s="129">
        <v>166.31394984343115</v>
      </c>
      <c r="BY36" s="130"/>
    </row>
    <row r="37" spans="1:77" s="87" customFormat="1" ht="12.75" customHeight="1" x14ac:dyDescent="0.2">
      <c r="A37" s="18">
        <v>7</v>
      </c>
      <c r="B37" s="77" t="s">
        <v>36</v>
      </c>
      <c r="C37" s="77" t="s">
        <v>161</v>
      </c>
      <c r="D37" s="19" t="s">
        <v>105</v>
      </c>
      <c r="E37" s="78" t="s">
        <v>320</v>
      </c>
      <c r="F37" s="79"/>
      <c r="G37" s="119">
        <f>AX37+AR37+AH37+U37+O37+AB37+AL37</f>
        <v>611.8849184778029</v>
      </c>
      <c r="H37" s="227">
        <f>AX37+AR37+AH37+U37+O37+AB37+BF37+BM37+BX37+AL37+BQ37</f>
        <v>866.18595200669938</v>
      </c>
      <c r="I37" s="119">
        <f>COUNTA(L37,Q37,AD37,AJ37,W37,AN37,AT37,AZ37,BO37,BH37,BS37)</f>
        <v>3</v>
      </c>
      <c r="J37" s="119">
        <f>COUNTA(M37,N37,R37,S37,T37,X37,Y37,Z37,AA37,AE37,AF37,AG37,AK37,AO37,AP37,AQ37,AU37,AV37,AW37,BA37,BB37,BC37,BD37,#REF!,#REF!,BE37,BI37,BJ37,BK37,#REF!,BL37,BP37,BT37,BW37,BU37,BV37)</f>
        <v>14</v>
      </c>
      <c r="K37" s="280"/>
      <c r="L37" s="80"/>
      <c r="M37" s="115"/>
      <c r="N37" s="117"/>
      <c r="O37" s="116"/>
      <c r="P37" s="237"/>
      <c r="Q37" s="80"/>
      <c r="R37" s="115"/>
      <c r="S37" s="115"/>
      <c r="T37" s="117"/>
      <c r="U37" s="118"/>
      <c r="V37" s="237"/>
      <c r="W37" s="80" t="s">
        <v>60</v>
      </c>
      <c r="X37" s="115" t="s">
        <v>258</v>
      </c>
      <c r="Y37" s="115" t="s">
        <v>258</v>
      </c>
      <c r="Z37" s="115" t="s">
        <v>257</v>
      </c>
      <c r="AA37" s="117" t="s">
        <v>255</v>
      </c>
      <c r="AB37" s="128">
        <v>306.51668842475033</v>
      </c>
      <c r="AC37" s="237"/>
      <c r="AD37" s="80" t="s">
        <v>36</v>
      </c>
      <c r="AE37" s="115" t="s">
        <v>259</v>
      </c>
      <c r="AF37" s="115" t="s">
        <v>257</v>
      </c>
      <c r="AG37" s="117" t="s">
        <v>260</v>
      </c>
      <c r="AH37" s="128">
        <v>305.36823005305257</v>
      </c>
      <c r="AI37" s="237"/>
      <c r="AJ37" s="80"/>
      <c r="AK37" s="117"/>
      <c r="AL37" s="128"/>
      <c r="AM37" s="237"/>
      <c r="AN37" s="80"/>
      <c r="AO37" s="115"/>
      <c r="AP37" s="115"/>
      <c r="AQ37" s="117"/>
      <c r="AR37" s="128"/>
      <c r="AS37" s="237"/>
      <c r="AT37" s="80"/>
      <c r="AU37" s="115"/>
      <c r="AV37" s="115"/>
      <c r="AW37" s="117"/>
      <c r="AX37" s="118"/>
      <c r="AY37" s="237"/>
      <c r="AZ37" s="80"/>
      <c r="BA37" s="115"/>
      <c r="BB37" s="115"/>
      <c r="BC37" s="115"/>
      <c r="BD37" s="115"/>
      <c r="BE37" s="117"/>
      <c r="BF37" s="118"/>
      <c r="BG37" s="237"/>
      <c r="BH37" s="80" t="s">
        <v>36</v>
      </c>
      <c r="BI37" s="115">
        <v>9</v>
      </c>
      <c r="BJ37" s="115" t="s">
        <v>305</v>
      </c>
      <c r="BK37" s="115" t="s">
        <v>257</v>
      </c>
      <c r="BL37" s="117" t="s">
        <v>261</v>
      </c>
      <c r="BM37" s="118">
        <v>254.30103352889651</v>
      </c>
      <c r="BN37" s="237"/>
      <c r="BO37" s="80"/>
      <c r="BP37" s="117"/>
      <c r="BQ37" s="118"/>
      <c r="BR37" s="237"/>
      <c r="BS37" s="80"/>
      <c r="BT37" s="115"/>
      <c r="BU37" s="115"/>
      <c r="BV37" s="115"/>
      <c r="BW37" s="117"/>
      <c r="BX37" s="129"/>
      <c r="BY37" s="130"/>
    </row>
    <row r="38" spans="1:77" s="87" customFormat="1" ht="12.75" customHeight="1" x14ac:dyDescent="0.2">
      <c r="A38" s="18">
        <v>8</v>
      </c>
      <c r="B38" s="77" t="s">
        <v>36</v>
      </c>
      <c r="C38" s="77" t="s">
        <v>378</v>
      </c>
      <c r="D38" s="19" t="s">
        <v>83</v>
      </c>
      <c r="E38" s="78" t="s">
        <v>175</v>
      </c>
      <c r="F38" s="79"/>
      <c r="G38" s="119">
        <f>AX38+AR38+AH38+U38+O38+AB38+AL38</f>
        <v>392.86662482156339</v>
      </c>
      <c r="H38" s="227">
        <f>AX38+AR38+AH38+U38+O38+AB38+BF38+BM38+BX38+AL38+BQ38</f>
        <v>830.25166226304714</v>
      </c>
      <c r="I38" s="119">
        <f>COUNTA(L38,Q38,AD38,AJ38,W38,AN38,AT38,AZ38,BO38,BH38,BS38)</f>
        <v>3</v>
      </c>
      <c r="J38" s="119">
        <f>COUNTA(M38,N38,R38,S38,T38,X38,Y38,Z38,AA38,AE38,AF38,AG38,AK38,AO38,AP38,AQ38,AU38,AV38,AW38,BA38,BB38,BC38,BD38,#REF!,#REF!,BE38,BI38,BJ38,BK38,#REF!,BL38,BP38,BT38,BW38,BU38,BV38)</f>
        <v>12</v>
      </c>
      <c r="K38" s="280"/>
      <c r="L38" s="80" t="s">
        <v>36</v>
      </c>
      <c r="M38" s="115">
        <v>1</v>
      </c>
      <c r="N38" s="117"/>
      <c r="O38" s="116">
        <v>147.71212547196626</v>
      </c>
      <c r="P38" s="237"/>
      <c r="Q38" s="80"/>
      <c r="R38" s="115"/>
      <c r="S38" s="115"/>
      <c r="T38" s="117"/>
      <c r="U38" s="118"/>
      <c r="V38" s="237"/>
      <c r="W38" s="80" t="s">
        <v>60</v>
      </c>
      <c r="X38" s="115" t="s">
        <v>257</v>
      </c>
      <c r="Y38" s="115" t="s">
        <v>257</v>
      </c>
      <c r="Z38" s="115" t="s">
        <v>26</v>
      </c>
      <c r="AA38" s="117" t="s">
        <v>257</v>
      </c>
      <c r="AB38" s="128">
        <v>245.15449934959716</v>
      </c>
      <c r="AC38" s="237"/>
      <c r="AD38" s="80"/>
      <c r="AE38" s="115"/>
      <c r="AF38" s="115"/>
      <c r="AG38" s="117"/>
      <c r="AH38" s="128"/>
      <c r="AI38" s="237"/>
      <c r="AJ38" s="80"/>
      <c r="AK38" s="117"/>
      <c r="AL38" s="128"/>
      <c r="AM38" s="237"/>
      <c r="AN38" s="80"/>
      <c r="AO38" s="115"/>
      <c r="AP38" s="115"/>
      <c r="AQ38" s="117"/>
      <c r="AR38" s="128"/>
      <c r="AS38" s="237"/>
      <c r="AT38" s="80"/>
      <c r="AU38" s="115"/>
      <c r="AV38" s="115"/>
      <c r="AW38" s="117"/>
      <c r="AX38" s="118"/>
      <c r="AY38" s="237"/>
      <c r="AZ38" s="80"/>
      <c r="BA38" s="115"/>
      <c r="BB38" s="115"/>
      <c r="BC38" s="115"/>
      <c r="BD38" s="115"/>
      <c r="BE38" s="117"/>
      <c r="BF38" s="118"/>
      <c r="BG38" s="237"/>
      <c r="BH38" s="80"/>
      <c r="BI38" s="115"/>
      <c r="BJ38" s="115"/>
      <c r="BK38" s="115"/>
      <c r="BL38" s="117"/>
      <c r="BM38" s="118"/>
      <c r="BN38" s="237"/>
      <c r="BO38" s="80"/>
      <c r="BP38" s="117"/>
      <c r="BQ38" s="118"/>
      <c r="BR38" s="237"/>
      <c r="BS38" s="80" t="s">
        <v>102</v>
      </c>
      <c r="BT38" s="115" t="s">
        <v>255</v>
      </c>
      <c r="BU38" s="115" t="s">
        <v>258</v>
      </c>
      <c r="BV38" s="115" t="s">
        <v>255</v>
      </c>
      <c r="BW38" s="117" t="s">
        <v>254</v>
      </c>
      <c r="BX38" s="129">
        <v>437.38503744148369</v>
      </c>
      <c r="BY38" s="130"/>
    </row>
    <row r="39" spans="1:77" s="87" customFormat="1" ht="12.75" customHeight="1" x14ac:dyDescent="0.2">
      <c r="A39" s="18">
        <v>12</v>
      </c>
      <c r="B39" s="77" t="s">
        <v>35</v>
      </c>
      <c r="C39" s="77" t="s">
        <v>1219</v>
      </c>
      <c r="D39" s="19" t="s">
        <v>1220</v>
      </c>
      <c r="E39" s="78" t="s">
        <v>1221</v>
      </c>
      <c r="F39" s="79"/>
      <c r="G39" s="119"/>
      <c r="H39" s="227">
        <f>AX39+AR39+AH39+U39+O39+AB39+BF39+BM39+BX39+AL39+BQ39</f>
        <v>812.59103349818406</v>
      </c>
      <c r="I39" s="119">
        <f>COUNTA(L39,Q39,AD39,AJ39,W39,AN39,AT39,AZ39,BO39,BH39,BS39)</f>
        <v>2</v>
      </c>
      <c r="J39" s="119">
        <f>COUNTA(M39,N39,R39,S39,T39,X39,Y39,Z39,AA39,AE39,AF39,AG39,AK39,AO39,AP39,AQ39,AU39,AV39,AW39,BA39,BB39,BC39,BD39,#REF!,#REF!,BE39,BI39,BJ39,BK39,#REF!,BL39,BP39,BT39,BW39,BU39,BV39)</f>
        <v>11</v>
      </c>
      <c r="K39" s="280"/>
      <c r="L39" s="80"/>
      <c r="M39" s="115"/>
      <c r="N39" s="117"/>
      <c r="O39" s="116"/>
      <c r="P39" s="237"/>
      <c r="Q39" s="80"/>
      <c r="R39" s="115"/>
      <c r="S39" s="115"/>
      <c r="T39" s="117"/>
      <c r="U39" s="118"/>
      <c r="V39" s="237"/>
      <c r="W39" s="80"/>
      <c r="X39" s="115"/>
      <c r="Y39" s="115"/>
      <c r="Z39" s="115"/>
      <c r="AA39" s="117"/>
      <c r="AB39" s="128"/>
      <c r="AC39" s="237"/>
      <c r="AD39" s="80"/>
      <c r="AE39" s="115"/>
      <c r="AF39" s="115"/>
      <c r="AG39" s="117"/>
      <c r="AH39" s="128"/>
      <c r="AI39" s="237"/>
      <c r="AJ39" s="80"/>
      <c r="AK39" s="117"/>
      <c r="AL39" s="128"/>
      <c r="AM39" s="237"/>
      <c r="AN39" s="80"/>
      <c r="AO39" s="115"/>
      <c r="AP39" s="115"/>
      <c r="AQ39" s="117"/>
      <c r="AR39" s="128"/>
      <c r="AS39" s="237"/>
      <c r="AT39" s="80"/>
      <c r="AU39" s="115"/>
      <c r="AV39" s="115"/>
      <c r="AW39" s="117"/>
      <c r="AX39" s="118"/>
      <c r="AY39" s="237"/>
      <c r="AZ39" s="80"/>
      <c r="BA39" s="115"/>
      <c r="BB39" s="115"/>
      <c r="BC39" s="115"/>
      <c r="BD39" s="115"/>
      <c r="BE39" s="117"/>
      <c r="BF39" s="118"/>
      <c r="BG39" s="237"/>
      <c r="BH39" s="80" t="s">
        <v>56</v>
      </c>
      <c r="BI39" s="115" t="s">
        <v>258</v>
      </c>
      <c r="BJ39" s="115">
        <v>6</v>
      </c>
      <c r="BK39" s="115" t="s">
        <v>259</v>
      </c>
      <c r="BL39" s="117" t="s">
        <v>259</v>
      </c>
      <c r="BM39" s="118">
        <v>376.03233033075117</v>
      </c>
      <c r="BN39" s="237"/>
      <c r="BO39" s="80"/>
      <c r="BP39" s="117"/>
      <c r="BQ39" s="118"/>
      <c r="BR39" s="237"/>
      <c r="BS39" s="80" t="s">
        <v>56</v>
      </c>
      <c r="BT39" s="115" t="s">
        <v>257</v>
      </c>
      <c r="BU39" s="115" t="s">
        <v>258</v>
      </c>
      <c r="BV39" s="115" t="s">
        <v>259</v>
      </c>
      <c r="BW39" s="117">
        <v>7</v>
      </c>
      <c r="BX39" s="129">
        <v>436.55870316743284</v>
      </c>
      <c r="BY39" s="130"/>
    </row>
    <row r="40" spans="1:77" s="87" customFormat="1" ht="12.75" customHeight="1" x14ac:dyDescent="0.2">
      <c r="A40" s="18">
        <v>3</v>
      </c>
      <c r="B40" s="77" t="s">
        <v>519</v>
      </c>
      <c r="C40" s="77" t="s">
        <v>202</v>
      </c>
      <c r="D40" s="19" t="s">
        <v>156</v>
      </c>
      <c r="E40" s="78" t="s">
        <v>870</v>
      </c>
      <c r="F40" s="79"/>
      <c r="G40" s="119"/>
      <c r="H40" s="227">
        <f>AX40+AR40+AH40+U40+O40+AB40+BF40+BM40+BX40+AL40+BQ40</f>
        <v>811.2437324811724</v>
      </c>
      <c r="I40" s="119">
        <f>COUNTA(L40,Q40,AD40,AJ40,W40,AN40,AT40,AZ40,BO40,BH40,BS40)</f>
        <v>2</v>
      </c>
      <c r="J40" s="119">
        <f>COUNTA(M40,N40,R40,S40,T40,X40,Y40,Z40,AA40,AE40,AF40,AG40,AK40,AO40,AP40,AQ40,AU40,AV40,AW40,BA40,BB40,BC40,BD40,#REF!,#REF!,BE40,BI40,BJ40,BK40,#REF!,BL40,BP40,BT40,BW40,BU40,BV40)</f>
        <v>11</v>
      </c>
      <c r="K40" s="280"/>
      <c r="L40" s="80"/>
      <c r="M40" s="115"/>
      <c r="N40" s="117"/>
      <c r="O40" s="116"/>
      <c r="P40" s="237"/>
      <c r="Q40" s="80"/>
      <c r="R40" s="115"/>
      <c r="S40" s="115"/>
      <c r="T40" s="117"/>
      <c r="U40" s="118"/>
      <c r="V40" s="237"/>
      <c r="W40" s="80"/>
      <c r="X40" s="115"/>
      <c r="Y40" s="115"/>
      <c r="Z40" s="115"/>
      <c r="AA40" s="117"/>
      <c r="AB40" s="128"/>
      <c r="AC40" s="237"/>
      <c r="AD40" s="80"/>
      <c r="AE40" s="115"/>
      <c r="AF40" s="115"/>
      <c r="AG40" s="117"/>
      <c r="AH40" s="128"/>
      <c r="AI40" s="237"/>
      <c r="AJ40" s="80"/>
      <c r="AK40" s="117"/>
      <c r="AL40" s="128"/>
      <c r="AM40" s="237"/>
      <c r="AN40" s="80"/>
      <c r="AO40" s="115"/>
      <c r="AP40" s="115"/>
      <c r="AQ40" s="117"/>
      <c r="AR40" s="128"/>
      <c r="AS40" s="237"/>
      <c r="AT40" s="80"/>
      <c r="AU40" s="115"/>
      <c r="AV40" s="115"/>
      <c r="AW40" s="117"/>
      <c r="AX40" s="118"/>
      <c r="AY40" s="237"/>
      <c r="AZ40" s="80"/>
      <c r="BA40" s="115"/>
      <c r="BB40" s="115"/>
      <c r="BC40" s="115"/>
      <c r="BD40" s="115"/>
      <c r="BE40" s="117"/>
      <c r="BF40" s="118"/>
      <c r="BG40" s="237"/>
      <c r="BH40" s="80" t="s">
        <v>519</v>
      </c>
      <c r="BI40" s="115" t="s">
        <v>255</v>
      </c>
      <c r="BJ40" s="115" t="s">
        <v>257</v>
      </c>
      <c r="BK40" s="115" t="s">
        <v>258</v>
      </c>
      <c r="BL40" s="117">
        <v>6</v>
      </c>
      <c r="BM40" s="118">
        <v>264.37879213863295</v>
      </c>
      <c r="BN40" s="237"/>
      <c r="BO40" s="80"/>
      <c r="BP40" s="117"/>
      <c r="BQ40" s="118"/>
      <c r="BR40" s="237"/>
      <c r="BS40" s="80" t="s">
        <v>61</v>
      </c>
      <c r="BT40" s="115" t="s">
        <v>254</v>
      </c>
      <c r="BU40" s="115" t="s">
        <v>254</v>
      </c>
      <c r="BV40" s="115" t="s">
        <v>255</v>
      </c>
      <c r="BW40" s="117" t="s">
        <v>258</v>
      </c>
      <c r="BX40" s="129">
        <v>546.86494034253951</v>
      </c>
      <c r="BY40" s="130"/>
    </row>
    <row r="41" spans="1:77" s="87" customFormat="1" ht="12.75" customHeight="1" x14ac:dyDescent="0.2">
      <c r="A41" s="18">
        <v>4</v>
      </c>
      <c r="B41" s="77" t="s">
        <v>519</v>
      </c>
      <c r="C41" s="77" t="s">
        <v>119</v>
      </c>
      <c r="D41" s="19" t="s">
        <v>1384</v>
      </c>
      <c r="E41" s="78" t="s">
        <v>879</v>
      </c>
      <c r="F41" s="79"/>
      <c r="G41" s="119"/>
      <c r="H41" s="227">
        <f>AX41+AR41+AH41+U41+O41+AB41+BF41+BM41+BX41+AL41+BQ41</f>
        <v>797.42387285641053</v>
      </c>
      <c r="I41" s="119">
        <f>COUNTA(L41,Q41,AD41,AJ41,W41,AN41,AT41,AZ41,BO41,BH41,BS41)</f>
        <v>2</v>
      </c>
      <c r="J41" s="119">
        <f>COUNTA(M41,N41,R41,S41,T41,X41,Y41,Z41,AA41,AE41,AF41,AG41,AK41,AO41,AP41,AQ41,AU41,AV41,AW41,BA41,BB41,BC41,BD41,#REF!,#REF!,BE41,BI41,BJ41,BK41,#REF!,BL41,BP41,BT41,BW41,BU41,BV41)</f>
        <v>11</v>
      </c>
      <c r="K41" s="280"/>
      <c r="L41" s="80"/>
      <c r="M41" s="115"/>
      <c r="N41" s="117"/>
      <c r="O41" s="116"/>
      <c r="P41" s="237"/>
      <c r="Q41" s="80"/>
      <c r="R41" s="115"/>
      <c r="S41" s="115"/>
      <c r="T41" s="117"/>
      <c r="U41" s="118"/>
      <c r="V41" s="237"/>
      <c r="W41" s="80"/>
      <c r="X41" s="115"/>
      <c r="Y41" s="115"/>
      <c r="Z41" s="115"/>
      <c r="AA41" s="117"/>
      <c r="AB41" s="128"/>
      <c r="AC41" s="237"/>
      <c r="AD41" s="80"/>
      <c r="AE41" s="115"/>
      <c r="AF41" s="115"/>
      <c r="AG41" s="117"/>
      <c r="AH41" s="128"/>
      <c r="AI41" s="237"/>
      <c r="AJ41" s="80"/>
      <c r="AK41" s="117"/>
      <c r="AL41" s="128"/>
      <c r="AM41" s="237"/>
      <c r="AN41" s="80"/>
      <c r="AO41" s="115"/>
      <c r="AP41" s="115"/>
      <c r="AQ41" s="117"/>
      <c r="AR41" s="128"/>
      <c r="AS41" s="237"/>
      <c r="AT41" s="80"/>
      <c r="AU41" s="115"/>
      <c r="AV41" s="115"/>
      <c r="AW41" s="117"/>
      <c r="AX41" s="118"/>
      <c r="AY41" s="237"/>
      <c r="AZ41" s="80"/>
      <c r="BA41" s="115"/>
      <c r="BB41" s="115"/>
      <c r="BC41" s="115"/>
      <c r="BD41" s="115"/>
      <c r="BE41" s="117"/>
      <c r="BF41" s="118"/>
      <c r="BG41" s="237"/>
      <c r="BH41" s="80" t="s">
        <v>519</v>
      </c>
      <c r="BI41" s="115" t="s">
        <v>257</v>
      </c>
      <c r="BJ41" s="115" t="s">
        <v>258</v>
      </c>
      <c r="BK41" s="115">
        <v>5</v>
      </c>
      <c r="BL41" s="117">
        <v>4</v>
      </c>
      <c r="BM41" s="118">
        <v>236.61968799114842</v>
      </c>
      <c r="BN41" s="237"/>
      <c r="BO41" s="80"/>
      <c r="BP41" s="117"/>
      <c r="BQ41" s="118"/>
      <c r="BR41" s="237"/>
      <c r="BS41" s="80" t="s">
        <v>61</v>
      </c>
      <c r="BT41" s="115" t="s">
        <v>255</v>
      </c>
      <c r="BU41" s="115" t="s">
        <v>257</v>
      </c>
      <c r="BV41" s="115" t="s">
        <v>254</v>
      </c>
      <c r="BW41" s="117" t="s">
        <v>254</v>
      </c>
      <c r="BX41" s="129">
        <v>560.80418486526207</v>
      </c>
      <c r="BY41" s="130"/>
    </row>
    <row r="42" spans="1:77" s="87" customFormat="1" ht="12.75" customHeight="1" x14ac:dyDescent="0.2">
      <c r="A42" s="18">
        <v>13</v>
      </c>
      <c r="B42" s="77" t="s">
        <v>35</v>
      </c>
      <c r="C42" s="77" t="s">
        <v>424</v>
      </c>
      <c r="D42" s="19" t="s">
        <v>177</v>
      </c>
      <c r="E42" s="78" t="s">
        <v>1543</v>
      </c>
      <c r="F42" s="79"/>
      <c r="G42" s="119">
        <f>AX42+AR42+AH42+U42+O42+AB42+AL42</f>
        <v>561.66394196446504</v>
      </c>
      <c r="H42" s="227">
        <f>AX42+AR42+AH42+U42+O42+AB42+BF42+BM42+BX42+AL42+BQ42</f>
        <v>795.60899811864897</v>
      </c>
      <c r="I42" s="119">
        <f>COUNTA(L42,Q42,AD42,AJ42,W42,AN42,AT42,AZ42,BO42,BH42,BS42)</f>
        <v>5</v>
      </c>
      <c r="J42" s="119">
        <f>COUNTA(M42,N42,R42,S42,T42,X42,Y42,Z42,AA42,AE42,AF42,AG42,AK42,AO42,AP42,AQ42,AU42,AV42,AW42,BA42,BB42,BC42,BD42,#REF!,#REF!,BE42,BI42,BJ42,BK42,#REF!,BL42,BP42,BT42,BW42,BU42,BV42)</f>
        <v>20</v>
      </c>
      <c r="K42" s="280"/>
      <c r="L42" s="80"/>
      <c r="M42" s="115"/>
      <c r="N42" s="117"/>
      <c r="O42" s="116"/>
      <c r="P42" s="237"/>
      <c r="Q42" s="80" t="s">
        <v>57</v>
      </c>
      <c r="R42" s="115" t="s">
        <v>24</v>
      </c>
      <c r="S42" s="115">
        <v>2</v>
      </c>
      <c r="T42" s="117">
        <v>3</v>
      </c>
      <c r="U42" s="118">
        <v>241.09243748081781</v>
      </c>
      <c r="V42" s="237"/>
      <c r="W42" s="80" t="s">
        <v>57</v>
      </c>
      <c r="X42" s="115" t="s">
        <v>25</v>
      </c>
      <c r="Y42" s="115" t="s">
        <v>25</v>
      </c>
      <c r="Z42" s="115" t="s">
        <v>25</v>
      </c>
      <c r="AA42" s="117" t="s">
        <v>25</v>
      </c>
      <c r="AB42" s="128">
        <v>0</v>
      </c>
      <c r="AC42" s="237"/>
      <c r="AD42" s="80" t="s">
        <v>35</v>
      </c>
      <c r="AE42" s="115" t="s">
        <v>253</v>
      </c>
      <c r="AF42" s="115" t="s">
        <v>308</v>
      </c>
      <c r="AG42" s="117" t="s">
        <v>328</v>
      </c>
      <c r="AH42" s="128">
        <v>186.29571191141241</v>
      </c>
      <c r="AI42" s="237"/>
      <c r="AJ42" s="80"/>
      <c r="AK42" s="117"/>
      <c r="AL42" s="128"/>
      <c r="AM42" s="237"/>
      <c r="AN42" s="80" t="s">
        <v>56</v>
      </c>
      <c r="AO42" s="115">
        <v>4</v>
      </c>
      <c r="AP42" s="115">
        <v>6</v>
      </c>
      <c r="AQ42" s="117">
        <v>4</v>
      </c>
      <c r="AR42" s="128">
        <v>134.27579257223479</v>
      </c>
      <c r="AS42" s="237"/>
      <c r="AT42" s="80"/>
      <c r="AU42" s="115"/>
      <c r="AV42" s="115"/>
      <c r="AW42" s="117"/>
      <c r="AX42" s="118"/>
      <c r="AY42" s="237"/>
      <c r="AZ42" s="80"/>
      <c r="BA42" s="115"/>
      <c r="BB42" s="115"/>
      <c r="BC42" s="115"/>
      <c r="BD42" s="115"/>
      <c r="BE42" s="117"/>
      <c r="BF42" s="118"/>
      <c r="BG42" s="237"/>
      <c r="BH42" s="80"/>
      <c r="BI42" s="115"/>
      <c r="BJ42" s="115"/>
      <c r="BK42" s="115"/>
      <c r="BL42" s="117"/>
      <c r="BM42" s="118"/>
      <c r="BN42" s="237"/>
      <c r="BO42" s="80"/>
      <c r="BP42" s="117"/>
      <c r="BQ42" s="118"/>
      <c r="BR42" s="237"/>
      <c r="BS42" s="80" t="s">
        <v>56</v>
      </c>
      <c r="BT42" s="115" t="s">
        <v>305</v>
      </c>
      <c r="BU42" s="115" t="s">
        <v>261</v>
      </c>
      <c r="BV42" s="115" t="s">
        <v>24</v>
      </c>
      <c r="BW42" s="117" t="s">
        <v>305</v>
      </c>
      <c r="BX42" s="129">
        <v>233.9450561541839</v>
      </c>
      <c r="BY42" s="130"/>
    </row>
    <row r="43" spans="1:77" s="87" customFormat="1" ht="12.75" customHeight="1" x14ac:dyDescent="0.2">
      <c r="A43" s="18">
        <v>11</v>
      </c>
      <c r="B43" s="77" t="s">
        <v>34</v>
      </c>
      <c r="C43" s="77" t="s">
        <v>165</v>
      </c>
      <c r="D43" s="19" t="s">
        <v>95</v>
      </c>
      <c r="E43" s="78" t="s">
        <v>499</v>
      </c>
      <c r="F43" s="79"/>
      <c r="G43" s="119">
        <f>AX43+AR43+AH43+U43+O43+AB43+AL43</f>
        <v>104.84550065040281</v>
      </c>
      <c r="H43" s="227">
        <f>AX43+AR43+AH43+U43+O43+AB43+BF43+BM43+BX43+AL43+BQ43</f>
        <v>780.54723475932974</v>
      </c>
      <c r="I43" s="119">
        <f>COUNTA(L43,Q43,AD43,AJ43,W43,AN43,AT43,AZ43,BO43,BH43,BS43)</f>
        <v>3</v>
      </c>
      <c r="J43" s="119">
        <f>COUNTA(M43,N43,R43,S43,T43,X43,Y43,Z43,AA43,AE43,AF43,AG43,AK43,AO43,AP43,AQ43,AU43,AV43,AW43,BA43,BB43,BC43,BD43,#REF!,#REF!,BE43,BI43,BJ43,BK43,#REF!,BL43,BP43,BT43,BW43,BU43,BV43)</f>
        <v>15</v>
      </c>
      <c r="K43" s="280"/>
      <c r="L43" s="80"/>
      <c r="M43" s="115"/>
      <c r="N43" s="117"/>
      <c r="O43" s="116"/>
      <c r="P43" s="237"/>
      <c r="Q43" s="80"/>
      <c r="R43" s="115"/>
      <c r="S43" s="115"/>
      <c r="T43" s="117"/>
      <c r="U43" s="118"/>
      <c r="V43" s="237"/>
      <c r="W43" s="80" t="s">
        <v>55</v>
      </c>
      <c r="X43" s="115" t="s">
        <v>259</v>
      </c>
      <c r="Y43" s="115" t="s">
        <v>259</v>
      </c>
      <c r="Z43" s="115" t="s">
        <v>259</v>
      </c>
      <c r="AA43" s="117" t="s">
        <v>258</v>
      </c>
      <c r="AB43" s="128">
        <v>104.84550065040281</v>
      </c>
      <c r="AC43" s="237"/>
      <c r="AD43" s="80"/>
      <c r="AE43" s="115"/>
      <c r="AF43" s="115"/>
      <c r="AG43" s="117"/>
      <c r="AH43" s="128"/>
      <c r="AI43" s="237"/>
      <c r="AJ43" s="80"/>
      <c r="AK43" s="117"/>
      <c r="AL43" s="128"/>
      <c r="AM43" s="237"/>
      <c r="AN43" s="80"/>
      <c r="AO43" s="115"/>
      <c r="AP43" s="115"/>
      <c r="AQ43" s="117"/>
      <c r="AR43" s="128"/>
      <c r="AS43" s="237"/>
      <c r="AT43" s="80"/>
      <c r="AU43" s="115"/>
      <c r="AV43" s="115"/>
      <c r="AW43" s="117"/>
      <c r="AX43" s="118"/>
      <c r="AY43" s="237"/>
      <c r="AZ43" s="80"/>
      <c r="BA43" s="115"/>
      <c r="BB43" s="115"/>
      <c r="BC43" s="115"/>
      <c r="BD43" s="115"/>
      <c r="BE43" s="117"/>
      <c r="BF43" s="118"/>
      <c r="BG43" s="237"/>
      <c r="BH43" s="80" t="s">
        <v>55</v>
      </c>
      <c r="BI43" s="115" t="s">
        <v>259</v>
      </c>
      <c r="BJ43" s="115">
        <v>9</v>
      </c>
      <c r="BK43" s="115" t="s">
        <v>255</v>
      </c>
      <c r="BL43" s="117" t="s">
        <v>260</v>
      </c>
      <c r="BM43" s="118">
        <v>254.22881389671656</v>
      </c>
      <c r="BN43" s="237"/>
      <c r="BO43" s="80"/>
      <c r="BP43" s="117"/>
      <c r="BQ43" s="118"/>
      <c r="BR43" s="237"/>
      <c r="BS43" s="80" t="s">
        <v>55</v>
      </c>
      <c r="BT43" s="115" t="s">
        <v>258</v>
      </c>
      <c r="BU43" s="115" t="s">
        <v>303</v>
      </c>
      <c r="BV43" s="115" t="s">
        <v>258</v>
      </c>
      <c r="BW43" s="117" t="s">
        <v>255</v>
      </c>
      <c r="BX43" s="129">
        <v>421.4729202122104</v>
      </c>
      <c r="BY43" s="130"/>
    </row>
    <row r="44" spans="1:77" s="87" customFormat="1" ht="12.75" customHeight="1" x14ac:dyDescent="0.2">
      <c r="A44" s="18">
        <v>2</v>
      </c>
      <c r="B44" s="77" t="s">
        <v>712</v>
      </c>
      <c r="C44" s="77" t="s">
        <v>800</v>
      </c>
      <c r="D44" s="19" t="s">
        <v>801</v>
      </c>
      <c r="E44" s="78" t="s">
        <v>802</v>
      </c>
      <c r="F44" s="79"/>
      <c r="G44" s="119"/>
      <c r="H44" s="227">
        <f>AX44+AR44+AH44+U44+O44+AB44+BF44+BM44+BX44+AL44+BQ44</f>
        <v>748.28612411941913</v>
      </c>
      <c r="I44" s="119">
        <f>COUNTA(L44,Q44,AD44,AJ44,W44,AN44,AT44,AZ44,BO44,BH44,BS44)</f>
        <v>2</v>
      </c>
      <c r="J44" s="119">
        <f>COUNTA(M44,N44,R44,S44,T44,X44,Y44,Z44,AA44,AE44,AF44,AG44,AK44,AO44,AP44,AQ44,AU44,AV44,AW44,BA44,BB44,BC44,BD44,#REF!,#REF!,BE44,BI44,BJ44,BK44,#REF!,BL44,BP44,BT44,BW44,BU44,BV44)</f>
        <v>11</v>
      </c>
      <c r="K44" s="280"/>
      <c r="L44" s="80"/>
      <c r="M44" s="115"/>
      <c r="N44" s="117"/>
      <c r="O44" s="116"/>
      <c r="P44" s="237"/>
      <c r="Q44" s="80"/>
      <c r="R44" s="115"/>
      <c r="S44" s="115"/>
      <c r="T44" s="117"/>
      <c r="U44" s="118"/>
      <c r="V44" s="237"/>
      <c r="W44" s="80"/>
      <c r="X44" s="115"/>
      <c r="Y44" s="115"/>
      <c r="Z44" s="115"/>
      <c r="AA44" s="117"/>
      <c r="AB44" s="128"/>
      <c r="AC44" s="237"/>
      <c r="AD44" s="80"/>
      <c r="AE44" s="115"/>
      <c r="AF44" s="115"/>
      <c r="AG44" s="117"/>
      <c r="AH44" s="128"/>
      <c r="AI44" s="237"/>
      <c r="AJ44" s="80"/>
      <c r="AK44" s="117"/>
      <c r="AL44" s="128"/>
      <c r="AM44" s="237"/>
      <c r="AN44" s="80"/>
      <c r="AO44" s="115"/>
      <c r="AP44" s="115"/>
      <c r="AQ44" s="117"/>
      <c r="AR44" s="128"/>
      <c r="AS44" s="237"/>
      <c r="AT44" s="80"/>
      <c r="AU44" s="115"/>
      <c r="AV44" s="115"/>
      <c r="AW44" s="117"/>
      <c r="AX44" s="118"/>
      <c r="AY44" s="237"/>
      <c r="AZ44" s="80"/>
      <c r="BA44" s="115"/>
      <c r="BB44" s="115"/>
      <c r="BC44" s="115"/>
      <c r="BD44" s="115"/>
      <c r="BE44" s="117"/>
      <c r="BF44" s="118"/>
      <c r="BG44" s="237"/>
      <c r="BH44" s="80" t="s">
        <v>712</v>
      </c>
      <c r="BI44" s="115">
        <v>4</v>
      </c>
      <c r="BJ44" s="115" t="s">
        <v>257</v>
      </c>
      <c r="BK44" s="115" t="s">
        <v>257</v>
      </c>
      <c r="BL44" s="117" t="s">
        <v>254</v>
      </c>
      <c r="BM44" s="118">
        <v>391.204482964487</v>
      </c>
      <c r="BN44" s="237"/>
      <c r="BO44" s="80"/>
      <c r="BP44" s="117"/>
      <c r="BQ44" s="118"/>
      <c r="BR44" s="237"/>
      <c r="BS44" s="80" t="s">
        <v>1483</v>
      </c>
      <c r="BT44" s="115" t="s">
        <v>257</v>
      </c>
      <c r="BU44" s="115" t="s">
        <v>255</v>
      </c>
      <c r="BV44" s="115" t="s">
        <v>24</v>
      </c>
      <c r="BW44" s="117" t="s">
        <v>257</v>
      </c>
      <c r="BX44" s="129">
        <v>357.08164115493207</v>
      </c>
      <c r="BY44" s="130"/>
    </row>
    <row r="45" spans="1:77" s="87" customFormat="1" ht="12.75" customHeight="1" x14ac:dyDescent="0.2">
      <c r="A45" s="18">
        <v>14</v>
      </c>
      <c r="B45" s="77" t="s">
        <v>35</v>
      </c>
      <c r="C45" s="77" t="s">
        <v>549</v>
      </c>
      <c r="D45" s="19" t="s">
        <v>157</v>
      </c>
      <c r="E45" s="78" t="s">
        <v>550</v>
      </c>
      <c r="F45" s="79"/>
      <c r="G45" s="119">
        <f>AX45+AR45+AH45+U45+O45+AB45+AL45</f>
        <v>355.86265441047743</v>
      </c>
      <c r="H45" s="227">
        <f>AX45+AR45+AH45+U45+O45+AB45+BF45+BM45+BX45+AL45+BQ45</f>
        <v>741.96689020346662</v>
      </c>
      <c r="I45" s="119">
        <f>COUNTA(L45,Q45,AD45,AJ45,W45,AN45,AT45,AZ45,BO45,BH45,BS45)</f>
        <v>2</v>
      </c>
      <c r="J45" s="119">
        <f>COUNTA(M45,N45,R45,S45,T45,X45,Y45,Z45,AA45,AE45,AF45,AG45,AK45,AO45,AP45,AQ45,AU45,AV45,AW45,BA45,BB45,BC45,BD45,#REF!,#REF!,BE45,BI45,BJ45,BK45,#REF!,BL45,BP45,BT45,BW45,BU45,BV45)</f>
        <v>11</v>
      </c>
      <c r="K45" s="280"/>
      <c r="L45" s="80"/>
      <c r="M45" s="115"/>
      <c r="N45" s="117"/>
      <c r="O45" s="116"/>
      <c r="P45" s="237"/>
      <c r="Q45" s="80"/>
      <c r="R45" s="115"/>
      <c r="S45" s="115"/>
      <c r="T45" s="117"/>
      <c r="U45" s="118"/>
      <c r="V45" s="237"/>
      <c r="W45" s="80" t="s">
        <v>57</v>
      </c>
      <c r="X45" s="115" t="s">
        <v>257</v>
      </c>
      <c r="Y45" s="115" t="s">
        <v>258</v>
      </c>
      <c r="Z45" s="115" t="s">
        <v>257</v>
      </c>
      <c r="AA45" s="117" t="s">
        <v>259</v>
      </c>
      <c r="AB45" s="128">
        <v>355.86265441047743</v>
      </c>
      <c r="AC45" s="237"/>
      <c r="AD45" s="80"/>
      <c r="AE45" s="115"/>
      <c r="AF45" s="115"/>
      <c r="AG45" s="117"/>
      <c r="AH45" s="128"/>
      <c r="AI45" s="237"/>
      <c r="AJ45" s="80"/>
      <c r="AK45" s="117"/>
      <c r="AL45" s="128"/>
      <c r="AM45" s="237"/>
      <c r="AN45" s="80"/>
      <c r="AO45" s="115"/>
      <c r="AP45" s="115"/>
      <c r="AQ45" s="117"/>
      <c r="AR45" s="128"/>
      <c r="AS45" s="237"/>
      <c r="AT45" s="80"/>
      <c r="AU45" s="115"/>
      <c r="AV45" s="115"/>
      <c r="AW45" s="117"/>
      <c r="AX45" s="118"/>
      <c r="AY45" s="237"/>
      <c r="AZ45" s="80"/>
      <c r="BA45" s="115"/>
      <c r="BB45" s="115"/>
      <c r="BC45" s="115"/>
      <c r="BD45" s="115"/>
      <c r="BE45" s="117"/>
      <c r="BF45" s="118"/>
      <c r="BG45" s="237"/>
      <c r="BH45" s="80"/>
      <c r="BI45" s="115"/>
      <c r="BJ45" s="115"/>
      <c r="BK45" s="115"/>
      <c r="BL45" s="117"/>
      <c r="BM45" s="118"/>
      <c r="BN45" s="237"/>
      <c r="BO45" s="80"/>
      <c r="BP45" s="117"/>
      <c r="BQ45" s="118"/>
      <c r="BR45" s="237"/>
      <c r="BS45" s="80" t="s">
        <v>56</v>
      </c>
      <c r="BT45" s="115" t="s">
        <v>261</v>
      </c>
      <c r="BU45" s="115" t="s">
        <v>257</v>
      </c>
      <c r="BV45" s="115" t="s">
        <v>258</v>
      </c>
      <c r="BW45" s="117">
        <v>11</v>
      </c>
      <c r="BX45" s="129">
        <v>386.10423579298919</v>
      </c>
      <c r="BY45" s="130"/>
    </row>
    <row r="46" spans="1:77" s="87" customFormat="1" ht="12.75" customHeight="1" x14ac:dyDescent="0.2">
      <c r="A46" s="18">
        <v>15</v>
      </c>
      <c r="B46" s="77" t="s">
        <v>35</v>
      </c>
      <c r="C46" s="77" t="s">
        <v>1241</v>
      </c>
      <c r="D46" s="19" t="s">
        <v>1242</v>
      </c>
      <c r="E46" s="78" t="s">
        <v>1243</v>
      </c>
      <c r="F46" s="79"/>
      <c r="G46" s="119"/>
      <c r="H46" s="227">
        <f>AX46+AR46+AH46+U46+O46+AB46+BF46+BM46+BX46+AL46+BQ46</f>
        <v>737.40400137032475</v>
      </c>
      <c r="I46" s="119">
        <f>COUNTA(L46,Q46,AD46,AJ46,W46,AN46,AT46,AZ46,BO46,BH46,BS46)</f>
        <v>2</v>
      </c>
      <c r="J46" s="119">
        <f>COUNTA(M46,N46,R46,S46,T46,X46,Y46,Z46,AA46,AE46,AF46,AG46,AK46,AO46,AP46,AQ46,AU46,AV46,AW46,BA46,BB46,BC46,BD46,#REF!,#REF!,BE46,BI46,BJ46,BK46,#REF!,BL46,BP46,BT46,BW46,BU46,BV46)</f>
        <v>11</v>
      </c>
      <c r="K46" s="280"/>
      <c r="L46" s="80"/>
      <c r="M46" s="115"/>
      <c r="N46" s="117"/>
      <c r="O46" s="116"/>
      <c r="P46" s="237"/>
      <c r="Q46" s="80"/>
      <c r="R46" s="115"/>
      <c r="S46" s="115"/>
      <c r="T46" s="117"/>
      <c r="U46" s="118"/>
      <c r="V46" s="237"/>
      <c r="W46" s="80"/>
      <c r="X46" s="115"/>
      <c r="Y46" s="115"/>
      <c r="Z46" s="115"/>
      <c r="AA46" s="117"/>
      <c r="AB46" s="128"/>
      <c r="AC46" s="237"/>
      <c r="AD46" s="80"/>
      <c r="AE46" s="115"/>
      <c r="AF46" s="115"/>
      <c r="AG46" s="117"/>
      <c r="AH46" s="128"/>
      <c r="AI46" s="237"/>
      <c r="AJ46" s="80"/>
      <c r="AK46" s="117"/>
      <c r="AL46" s="128"/>
      <c r="AM46" s="237"/>
      <c r="AN46" s="80"/>
      <c r="AO46" s="115"/>
      <c r="AP46" s="115"/>
      <c r="AQ46" s="117"/>
      <c r="AR46" s="128"/>
      <c r="AS46" s="237"/>
      <c r="AT46" s="80"/>
      <c r="AU46" s="115"/>
      <c r="AV46" s="115"/>
      <c r="AW46" s="117"/>
      <c r="AX46" s="118"/>
      <c r="AY46" s="237"/>
      <c r="AZ46" s="80"/>
      <c r="BA46" s="115"/>
      <c r="BB46" s="115"/>
      <c r="BC46" s="115"/>
      <c r="BD46" s="115"/>
      <c r="BE46" s="117"/>
      <c r="BF46" s="118"/>
      <c r="BG46" s="237"/>
      <c r="BH46" s="80" t="s">
        <v>56</v>
      </c>
      <c r="BI46" s="115" t="s">
        <v>259</v>
      </c>
      <c r="BJ46" s="115" t="s">
        <v>259</v>
      </c>
      <c r="BK46" s="115">
        <v>8</v>
      </c>
      <c r="BL46" s="117" t="s">
        <v>303</v>
      </c>
      <c r="BM46" s="118">
        <v>311.87675085999422</v>
      </c>
      <c r="BN46" s="237"/>
      <c r="BO46" s="80"/>
      <c r="BP46" s="117"/>
      <c r="BQ46" s="118"/>
      <c r="BR46" s="237"/>
      <c r="BS46" s="80" t="s">
        <v>56</v>
      </c>
      <c r="BT46" s="115" t="s">
        <v>255</v>
      </c>
      <c r="BU46" s="115" t="s">
        <v>305</v>
      </c>
      <c r="BV46" s="115" t="s">
        <v>305</v>
      </c>
      <c r="BW46" s="117" t="s">
        <v>255</v>
      </c>
      <c r="BX46" s="129">
        <v>425.52725051033059</v>
      </c>
      <c r="BY46" s="130"/>
    </row>
    <row r="47" spans="1:77" s="87" customFormat="1" ht="12.75" customHeight="1" x14ac:dyDescent="0.2">
      <c r="A47" s="18">
        <v>12</v>
      </c>
      <c r="B47" s="77" t="s">
        <v>34</v>
      </c>
      <c r="C47" s="77" t="s">
        <v>200</v>
      </c>
      <c r="D47" s="19" t="s">
        <v>134</v>
      </c>
      <c r="E47" s="78" t="s">
        <v>496</v>
      </c>
      <c r="F47" s="79"/>
      <c r="G47" s="119">
        <f>AX47+AR47+AH47+U47+O47+AB47+AL47</f>
        <v>412.08187539523749</v>
      </c>
      <c r="H47" s="227">
        <f>AX47+AR47+AH47+U47+O47+AB47+BF47+BM47+BX47+AL47+BQ47</f>
        <v>734.62987010267489</v>
      </c>
      <c r="I47" s="119">
        <f>COUNTA(L47,Q47,AD47,AJ47,W47,AN47,AT47,AZ47,BO47,BH47,BS47)</f>
        <v>2</v>
      </c>
      <c r="J47" s="119">
        <f>COUNTA(M47,N47,R47,S47,T47,X47,Y47,Z47,AA47,AE47,AF47,AG47,AK47,AO47,AP47,AQ47,AU47,AV47,AW47,BA47,BB47,BC47,BD47,#REF!,#REF!,BE47,BI47,BJ47,BK47,#REF!,BL47,BP47,BT47,BW47,BU47,BV47)</f>
        <v>11</v>
      </c>
      <c r="K47" s="280"/>
      <c r="L47" s="80"/>
      <c r="M47" s="115"/>
      <c r="N47" s="117"/>
      <c r="O47" s="116"/>
      <c r="P47" s="237"/>
      <c r="Q47" s="80"/>
      <c r="R47" s="115"/>
      <c r="S47" s="115"/>
      <c r="T47" s="117"/>
      <c r="U47" s="118"/>
      <c r="V47" s="237"/>
      <c r="W47" s="80" t="s">
        <v>55</v>
      </c>
      <c r="X47" s="115" t="s">
        <v>254</v>
      </c>
      <c r="Y47" s="115" t="s">
        <v>254</v>
      </c>
      <c r="Z47" s="115" t="s">
        <v>257</v>
      </c>
      <c r="AA47" s="117">
        <v>3</v>
      </c>
      <c r="AB47" s="128">
        <v>412.08187539523749</v>
      </c>
      <c r="AC47" s="237"/>
      <c r="AD47" s="80"/>
      <c r="AE47" s="115"/>
      <c r="AF47" s="115"/>
      <c r="AG47" s="117"/>
      <c r="AH47" s="128"/>
      <c r="AI47" s="237"/>
      <c r="AJ47" s="80"/>
      <c r="AK47" s="117"/>
      <c r="AL47" s="128"/>
      <c r="AM47" s="237"/>
      <c r="AN47" s="80"/>
      <c r="AO47" s="115"/>
      <c r="AP47" s="115"/>
      <c r="AQ47" s="117"/>
      <c r="AR47" s="128"/>
      <c r="AS47" s="237"/>
      <c r="AT47" s="80"/>
      <c r="AU47" s="115"/>
      <c r="AV47" s="115"/>
      <c r="AW47" s="117"/>
      <c r="AX47" s="118"/>
      <c r="AY47" s="237"/>
      <c r="AZ47" s="80"/>
      <c r="BA47" s="115"/>
      <c r="BB47" s="115"/>
      <c r="BC47" s="115"/>
      <c r="BD47" s="115"/>
      <c r="BE47" s="117"/>
      <c r="BF47" s="118"/>
      <c r="BG47" s="237"/>
      <c r="BH47" s="80" t="s">
        <v>55</v>
      </c>
      <c r="BI47" s="115" t="s">
        <v>257</v>
      </c>
      <c r="BJ47" s="115">
        <v>5</v>
      </c>
      <c r="BK47" s="115" t="s">
        <v>259</v>
      </c>
      <c r="BL47" s="117" t="s">
        <v>258</v>
      </c>
      <c r="BM47" s="118">
        <v>322.5479947074374</v>
      </c>
      <c r="BN47" s="237"/>
      <c r="BO47" s="80"/>
      <c r="BP47" s="117"/>
      <c r="BQ47" s="118"/>
      <c r="BR47" s="237"/>
      <c r="BS47" s="80"/>
      <c r="BT47" s="115"/>
      <c r="BU47" s="115"/>
      <c r="BV47" s="115"/>
      <c r="BW47" s="117"/>
      <c r="BX47" s="129"/>
      <c r="BY47" s="130"/>
    </row>
    <row r="48" spans="1:77" s="87" customFormat="1" ht="12.75" customHeight="1" x14ac:dyDescent="0.2">
      <c r="A48" s="18">
        <v>16</v>
      </c>
      <c r="B48" s="77" t="s">
        <v>35</v>
      </c>
      <c r="C48" s="77" t="s">
        <v>551</v>
      </c>
      <c r="D48" s="19" t="s">
        <v>339</v>
      </c>
      <c r="E48" s="78" t="s">
        <v>552</v>
      </c>
      <c r="F48" s="79"/>
      <c r="G48" s="119">
        <f>AX48+AR48+AH48+U48+O48+AB48+AL48</f>
        <v>170.85813330279663</v>
      </c>
      <c r="H48" s="227">
        <f>AX48+AR48+AH48+U48+O48+AB48+BF48+BM48+BX48+AL48+BQ48</f>
        <v>730.65213417000041</v>
      </c>
      <c r="I48" s="119">
        <f>COUNTA(L48,Q48,AD48,AJ48,W48,AN48,AT48,AZ48,BO48,BH48,BS48)</f>
        <v>2</v>
      </c>
      <c r="J48" s="119">
        <f>COUNTA(M48,N48,R48,S48,T48,X48,Y48,Z48,AA48,AE48,AF48,AG48,AK48,AO48,AP48,AQ48,AU48,AV48,AW48,BA48,BB48,BC48,BD48,#REF!,#REF!,BE48,BI48,BJ48,BK48,#REF!,BL48,BP48,BT48,BW48,BU48,BV48)</f>
        <v>12</v>
      </c>
      <c r="K48" s="280"/>
      <c r="L48" s="80"/>
      <c r="M48" s="115"/>
      <c r="N48" s="117"/>
      <c r="O48" s="116"/>
      <c r="P48" s="237"/>
      <c r="Q48" s="80"/>
      <c r="R48" s="115"/>
      <c r="S48" s="115"/>
      <c r="T48" s="117"/>
      <c r="U48" s="118"/>
      <c r="V48" s="237"/>
      <c r="W48" s="80" t="s">
        <v>57</v>
      </c>
      <c r="X48" s="115" t="s">
        <v>260</v>
      </c>
      <c r="Y48" s="115" t="s">
        <v>260</v>
      </c>
      <c r="Z48" s="115" t="s">
        <v>260</v>
      </c>
      <c r="AA48" s="117" t="s">
        <v>24</v>
      </c>
      <c r="AB48" s="128">
        <v>170.85813330279663</v>
      </c>
      <c r="AC48" s="237"/>
      <c r="AD48" s="80"/>
      <c r="AE48" s="115"/>
      <c r="AF48" s="115"/>
      <c r="AG48" s="117"/>
      <c r="AH48" s="128"/>
      <c r="AI48" s="237"/>
      <c r="AJ48" s="80"/>
      <c r="AK48" s="117"/>
      <c r="AL48" s="128"/>
      <c r="AM48" s="237"/>
      <c r="AN48" s="80"/>
      <c r="AO48" s="115"/>
      <c r="AP48" s="115"/>
      <c r="AQ48" s="117"/>
      <c r="AR48" s="128"/>
      <c r="AS48" s="237"/>
      <c r="AT48" s="80"/>
      <c r="AU48" s="115"/>
      <c r="AV48" s="115"/>
      <c r="AW48" s="117"/>
      <c r="AX48" s="118"/>
      <c r="AY48" s="237"/>
      <c r="AZ48" s="80" t="s">
        <v>728</v>
      </c>
      <c r="BA48" s="115">
        <v>1</v>
      </c>
      <c r="BB48" s="115">
        <v>1</v>
      </c>
      <c r="BC48" s="115">
        <v>1</v>
      </c>
      <c r="BD48" s="115">
        <v>1</v>
      </c>
      <c r="BE48" s="117" t="s">
        <v>24</v>
      </c>
      <c r="BF48" s="118">
        <v>559.79400086720375</v>
      </c>
      <c r="BG48" s="237"/>
      <c r="BH48" s="80"/>
      <c r="BI48" s="115"/>
      <c r="BJ48" s="115"/>
      <c r="BK48" s="115"/>
      <c r="BL48" s="117"/>
      <c r="BM48" s="118"/>
      <c r="BN48" s="237"/>
      <c r="BO48" s="80"/>
      <c r="BP48" s="117"/>
      <c r="BQ48" s="118"/>
      <c r="BR48" s="237"/>
      <c r="BS48" s="80"/>
      <c r="BT48" s="115"/>
      <c r="BU48" s="115"/>
      <c r="BV48" s="115"/>
      <c r="BW48" s="117"/>
      <c r="BX48" s="129"/>
      <c r="BY48" s="130"/>
    </row>
    <row r="49" spans="1:77" s="87" customFormat="1" ht="12.75" customHeight="1" x14ac:dyDescent="0.2">
      <c r="A49" s="18">
        <v>17</v>
      </c>
      <c r="B49" s="77" t="s">
        <v>35</v>
      </c>
      <c r="C49" s="77" t="s">
        <v>110</v>
      </c>
      <c r="D49" s="19" t="s">
        <v>142</v>
      </c>
      <c r="E49" s="78" t="s">
        <v>338</v>
      </c>
      <c r="F49" s="79"/>
      <c r="G49" s="119">
        <f>AX49+AR49+AH49+U49+O49+AB49+AL49</f>
        <v>355.86265441047743</v>
      </c>
      <c r="H49" s="227">
        <f>AX49+AR49+AH49+U49+O49+AB49+BF49+BM49+BX49+AL49+BQ49</f>
        <v>706.5073510102759</v>
      </c>
      <c r="I49" s="119">
        <f>COUNTA(L49,Q49,AD49,AJ49,W49,AN49,AT49,AZ49,BO49,BH49,BS49)</f>
        <v>2</v>
      </c>
      <c r="J49" s="119">
        <f>COUNTA(M49,N49,R49,S49,T49,X49,Y49,Z49,AA49,AE49,AF49,AG49,AK49,AO49,AP49,AQ49,AU49,AV49,AW49,BA49,BB49,BC49,BD49,#REF!,#REF!,BE49,BI49,BJ49,BK49,#REF!,BL49,BP49,BT49,BW49,BU49,BV49)</f>
        <v>11</v>
      </c>
      <c r="K49" s="280"/>
      <c r="L49" s="80"/>
      <c r="M49" s="115"/>
      <c r="N49" s="117"/>
      <c r="O49" s="116"/>
      <c r="P49" s="237"/>
      <c r="Q49" s="80"/>
      <c r="R49" s="115"/>
      <c r="S49" s="115"/>
      <c r="T49" s="117"/>
      <c r="U49" s="118"/>
      <c r="V49" s="237"/>
      <c r="W49" s="80" t="s">
        <v>57</v>
      </c>
      <c r="X49" s="115" t="s">
        <v>258</v>
      </c>
      <c r="Y49" s="115" t="s">
        <v>257</v>
      </c>
      <c r="Z49" s="115" t="s">
        <v>259</v>
      </c>
      <c r="AA49" s="117" t="s">
        <v>257</v>
      </c>
      <c r="AB49" s="128">
        <v>355.86265441047743</v>
      </c>
      <c r="AC49" s="237"/>
      <c r="AD49" s="80"/>
      <c r="AE49" s="115"/>
      <c r="AF49" s="115"/>
      <c r="AG49" s="117"/>
      <c r="AH49" s="128"/>
      <c r="AI49" s="237"/>
      <c r="AJ49" s="80"/>
      <c r="AK49" s="117"/>
      <c r="AL49" s="128"/>
      <c r="AM49" s="237"/>
      <c r="AN49" s="80"/>
      <c r="AO49" s="115"/>
      <c r="AP49" s="115"/>
      <c r="AQ49" s="117"/>
      <c r="AR49" s="128"/>
      <c r="AS49" s="237"/>
      <c r="AT49" s="80"/>
      <c r="AU49" s="115"/>
      <c r="AV49" s="115"/>
      <c r="AW49" s="117"/>
      <c r="AX49" s="118"/>
      <c r="AY49" s="237"/>
      <c r="AZ49" s="80"/>
      <c r="BA49" s="115"/>
      <c r="BB49" s="115"/>
      <c r="BC49" s="115"/>
      <c r="BD49" s="115"/>
      <c r="BE49" s="117"/>
      <c r="BF49" s="118"/>
      <c r="BG49" s="237"/>
      <c r="BH49" s="80" t="s">
        <v>56</v>
      </c>
      <c r="BI49" s="115" t="s">
        <v>260</v>
      </c>
      <c r="BJ49" s="115">
        <v>10</v>
      </c>
      <c r="BK49" s="115" t="s">
        <v>257</v>
      </c>
      <c r="BL49" s="117" t="s">
        <v>258</v>
      </c>
      <c r="BM49" s="118">
        <v>350.64469659979846</v>
      </c>
      <c r="BN49" s="237"/>
      <c r="BO49" s="80"/>
      <c r="BP49" s="117"/>
      <c r="BQ49" s="118"/>
      <c r="BR49" s="237"/>
      <c r="BS49" s="80"/>
      <c r="BT49" s="115"/>
      <c r="BU49" s="115"/>
      <c r="BV49" s="115"/>
      <c r="BW49" s="117"/>
      <c r="BX49" s="129"/>
      <c r="BY49" s="130"/>
    </row>
    <row r="50" spans="1:77" s="87" customFormat="1" ht="12.75" customHeight="1" x14ac:dyDescent="0.2">
      <c r="A50" s="18">
        <v>18</v>
      </c>
      <c r="B50" s="77" t="s">
        <v>35</v>
      </c>
      <c r="C50" s="77" t="s">
        <v>330</v>
      </c>
      <c r="D50" s="19" t="s">
        <v>208</v>
      </c>
      <c r="E50" s="78" t="s">
        <v>507</v>
      </c>
      <c r="F50" s="79"/>
      <c r="G50" s="119">
        <f>AX50+AR50+AH50+U50+O50+AB50+AL50</f>
        <v>514.67936147472255</v>
      </c>
      <c r="H50" s="227">
        <f>AX50+AR50+AH50+U50+O50+AB50+BF50+BM50+BX50+AL50+BQ50</f>
        <v>678.16630682043092</v>
      </c>
      <c r="I50" s="119">
        <f>COUNTA(L50,Q50,AD50,AJ50,W50,AN50,AT50,AZ50,BO50,BH50,BS50)</f>
        <v>3</v>
      </c>
      <c r="J50" s="119">
        <f>COUNTA(M50,N50,R50,S50,T50,X50,Y50,Z50,AA50,AE50,AF50,AG50,AK50,AO50,AP50,AQ50,AU50,AV50,AW50,BA50,BB50,BC50,BD50,#REF!,#REF!,BE50,BI50,BJ50,BK50,#REF!,BL50,BP50,BT50,BW50,BU50,BV50)</f>
        <v>14</v>
      </c>
      <c r="K50" s="280"/>
      <c r="L50" s="80"/>
      <c r="M50" s="115"/>
      <c r="N50" s="117"/>
      <c r="O50" s="116"/>
      <c r="P50" s="237"/>
      <c r="Q50" s="80"/>
      <c r="R50" s="115"/>
      <c r="S50" s="115"/>
      <c r="T50" s="117"/>
      <c r="U50" s="118"/>
      <c r="V50" s="237"/>
      <c r="W50" s="80" t="s">
        <v>56</v>
      </c>
      <c r="X50" s="115" t="s">
        <v>253</v>
      </c>
      <c r="Y50" s="115" t="s">
        <v>261</v>
      </c>
      <c r="Z50" s="115" t="s">
        <v>261</v>
      </c>
      <c r="AA50" s="117" t="s">
        <v>259</v>
      </c>
      <c r="AB50" s="128">
        <v>211.54750554069111</v>
      </c>
      <c r="AC50" s="237"/>
      <c r="AD50" s="80" t="s">
        <v>35</v>
      </c>
      <c r="AE50" s="115" t="s">
        <v>260</v>
      </c>
      <c r="AF50" s="115" t="s">
        <v>303</v>
      </c>
      <c r="AG50" s="117" t="s">
        <v>259</v>
      </c>
      <c r="AH50" s="128">
        <v>303.13185593403142</v>
      </c>
      <c r="AI50" s="237"/>
      <c r="AJ50" s="80"/>
      <c r="AK50" s="117"/>
      <c r="AL50" s="128"/>
      <c r="AM50" s="237"/>
      <c r="AN50" s="80"/>
      <c r="AO50" s="115"/>
      <c r="AP50" s="115"/>
      <c r="AQ50" s="117"/>
      <c r="AR50" s="128"/>
      <c r="AS50" s="237"/>
      <c r="AT50" s="80"/>
      <c r="AU50" s="115"/>
      <c r="AV50" s="115"/>
      <c r="AW50" s="117"/>
      <c r="AX50" s="118"/>
      <c r="AY50" s="237"/>
      <c r="AZ50" s="80"/>
      <c r="BA50" s="115"/>
      <c r="BB50" s="115"/>
      <c r="BC50" s="115"/>
      <c r="BD50" s="115"/>
      <c r="BE50" s="117"/>
      <c r="BF50" s="118"/>
      <c r="BG50" s="237"/>
      <c r="BH50" s="80" t="s">
        <v>56</v>
      </c>
      <c r="BI50" s="115">
        <v>11</v>
      </c>
      <c r="BJ50" s="115" t="s">
        <v>305</v>
      </c>
      <c r="BK50" s="115">
        <v>12</v>
      </c>
      <c r="BL50" s="117">
        <v>9</v>
      </c>
      <c r="BM50" s="118">
        <v>163.48694534570831</v>
      </c>
      <c r="BN50" s="237"/>
      <c r="BO50" s="80"/>
      <c r="BP50" s="117"/>
      <c r="BQ50" s="118"/>
      <c r="BR50" s="237"/>
      <c r="BS50" s="80"/>
      <c r="BT50" s="115"/>
      <c r="BU50" s="115"/>
      <c r="BV50" s="115"/>
      <c r="BW50" s="117"/>
      <c r="BX50" s="129"/>
      <c r="BY50" s="130"/>
    </row>
    <row r="51" spans="1:77" s="87" customFormat="1" ht="12.75" customHeight="1" x14ac:dyDescent="0.2">
      <c r="A51" s="18">
        <v>19</v>
      </c>
      <c r="B51" s="77" t="s">
        <v>35</v>
      </c>
      <c r="C51" s="77" t="s">
        <v>315</v>
      </c>
      <c r="D51" s="19" t="s">
        <v>264</v>
      </c>
      <c r="E51" s="78" t="s">
        <v>316</v>
      </c>
      <c r="F51" s="79"/>
      <c r="G51" s="119">
        <f>AX51+AR51+AH51+U51+O51+AB51+AL51</f>
        <v>245.15449934959719</v>
      </c>
      <c r="H51" s="227">
        <f>AX51+AR51+AH51+U51+O51+AB51+BF51+BM51+BX51+AL51+BQ51</f>
        <v>673.73497383829681</v>
      </c>
      <c r="I51" s="119">
        <f>COUNTA(L51,Q51,AD51,AJ51,W51,AN51,AT51,AZ51,BO51,BH51,BS51)</f>
        <v>2</v>
      </c>
      <c r="J51" s="119">
        <f>COUNTA(M51,N51,R51,S51,T51,X51,Y51,Z51,AA51,AE51,AF51,AG51,AK51,AO51,AP51,AQ51,AU51,AV51,AW51,BA51,BB51,BC51,BD51,#REF!,#REF!,BE51,BI51,BJ51,BK51,#REF!,BL51,BP51,BT51,BW51,BU51,BV51)</f>
        <v>11</v>
      </c>
      <c r="K51" s="280"/>
      <c r="L51" s="80"/>
      <c r="M51" s="115"/>
      <c r="N51" s="117"/>
      <c r="O51" s="116"/>
      <c r="P51" s="237"/>
      <c r="Q51" s="80"/>
      <c r="R51" s="115"/>
      <c r="S51" s="115"/>
      <c r="T51" s="117"/>
      <c r="U51" s="118"/>
      <c r="V51" s="237"/>
      <c r="W51" s="80" t="s">
        <v>211</v>
      </c>
      <c r="X51" s="115" t="s">
        <v>24</v>
      </c>
      <c r="Y51" s="115" t="s">
        <v>26</v>
      </c>
      <c r="Z51" s="115" t="s">
        <v>254</v>
      </c>
      <c r="AA51" s="117" t="s">
        <v>255</v>
      </c>
      <c r="AB51" s="128">
        <v>245.15449934959719</v>
      </c>
      <c r="AC51" s="237"/>
      <c r="AD51" s="80"/>
      <c r="AE51" s="115"/>
      <c r="AF51" s="115"/>
      <c r="AG51" s="117"/>
      <c r="AH51" s="128"/>
      <c r="AI51" s="237"/>
      <c r="AJ51" s="80"/>
      <c r="AK51" s="117"/>
      <c r="AL51" s="128"/>
      <c r="AM51" s="237"/>
      <c r="AN51" s="80"/>
      <c r="AO51" s="115"/>
      <c r="AP51" s="115"/>
      <c r="AQ51" s="117"/>
      <c r="AR51" s="128"/>
      <c r="AS51" s="237"/>
      <c r="AT51" s="80"/>
      <c r="AU51" s="115"/>
      <c r="AV51" s="115"/>
      <c r="AW51" s="117"/>
      <c r="AX51" s="118"/>
      <c r="AY51" s="237"/>
      <c r="AZ51" s="80"/>
      <c r="BA51" s="115"/>
      <c r="BB51" s="115"/>
      <c r="BC51" s="115"/>
      <c r="BD51" s="115"/>
      <c r="BE51" s="117"/>
      <c r="BF51" s="118"/>
      <c r="BG51" s="237"/>
      <c r="BH51" s="80" t="s">
        <v>712</v>
      </c>
      <c r="BI51" s="115" t="s">
        <v>255</v>
      </c>
      <c r="BJ51" s="115" t="s">
        <v>255</v>
      </c>
      <c r="BK51" s="115" t="s">
        <v>255</v>
      </c>
      <c r="BL51" s="117">
        <v>3</v>
      </c>
      <c r="BM51" s="118">
        <v>428.58047448869962</v>
      </c>
      <c r="BN51" s="237"/>
      <c r="BO51" s="80"/>
      <c r="BP51" s="117"/>
      <c r="BQ51" s="118"/>
      <c r="BR51" s="237"/>
      <c r="BS51" s="80"/>
      <c r="BT51" s="115"/>
      <c r="BU51" s="115"/>
      <c r="BV51" s="115"/>
      <c r="BW51" s="117"/>
      <c r="BX51" s="129"/>
      <c r="BY51" s="130"/>
    </row>
    <row r="52" spans="1:77" s="87" customFormat="1" ht="12.75" customHeight="1" x14ac:dyDescent="0.2">
      <c r="A52" s="18">
        <v>20</v>
      </c>
      <c r="B52" s="77" t="s">
        <v>35</v>
      </c>
      <c r="C52" s="77" t="s">
        <v>244</v>
      </c>
      <c r="D52" s="19" t="s">
        <v>97</v>
      </c>
      <c r="E52" s="78" t="s">
        <v>351</v>
      </c>
      <c r="F52" s="79"/>
      <c r="G52" s="119">
        <f>AX52+AR52+AH52+U52+O52+AB52+AL52</f>
        <v>453.88541952197079</v>
      </c>
      <c r="H52" s="227">
        <f>AX52+AR52+AH52+U52+O52+AB52+BF52+BM52+BX52+AL52+BQ52</f>
        <v>661.22756147102712</v>
      </c>
      <c r="I52" s="119">
        <f>COUNTA(L52,Q52,AD52,AJ52,W52,AN52,AT52,AZ52,BO52,BH52,BS52)</f>
        <v>4</v>
      </c>
      <c r="J52" s="119">
        <f>COUNTA(M52,N52,R52,S52,T52,X52,Y52,Z52,AA52,AE52,AF52,AG52,AK52,AO52,AP52,AQ52,AU52,AV52,AW52,BA52,BB52,BC52,BD52,#REF!,#REF!,BE52,BI52,BJ52,BK52,#REF!,BL52,BP52,BT52,BW52,BU52,BV52)</f>
        <v>14</v>
      </c>
      <c r="K52" s="280"/>
      <c r="L52" s="80" t="s">
        <v>35</v>
      </c>
      <c r="M52" s="115">
        <v>3</v>
      </c>
      <c r="N52" s="117"/>
      <c r="O52" s="116">
        <v>81.71816644986572</v>
      </c>
      <c r="P52" s="237"/>
      <c r="Q52" s="80"/>
      <c r="R52" s="115"/>
      <c r="S52" s="115"/>
      <c r="T52" s="117"/>
      <c r="U52" s="118"/>
      <c r="V52" s="237"/>
      <c r="W52" s="80"/>
      <c r="X52" s="115"/>
      <c r="Y52" s="115"/>
      <c r="Z52" s="115"/>
      <c r="AA52" s="117"/>
      <c r="AB52" s="128"/>
      <c r="AC52" s="237"/>
      <c r="AD52" s="80" t="s">
        <v>35</v>
      </c>
      <c r="AE52" s="115" t="s">
        <v>329</v>
      </c>
      <c r="AF52" s="115" t="s">
        <v>328</v>
      </c>
      <c r="AG52" s="117" t="s">
        <v>309</v>
      </c>
      <c r="AH52" s="128">
        <v>166.59302388625622</v>
      </c>
      <c r="AI52" s="237"/>
      <c r="AJ52" s="80"/>
      <c r="AK52" s="117"/>
      <c r="AL52" s="128"/>
      <c r="AM52" s="237"/>
      <c r="AN52" s="80" t="s">
        <v>56</v>
      </c>
      <c r="AO52" s="115">
        <v>6</v>
      </c>
      <c r="AP52" s="115">
        <v>3</v>
      </c>
      <c r="AQ52" s="117">
        <v>2</v>
      </c>
      <c r="AR52" s="128">
        <v>205.57422918584885</v>
      </c>
      <c r="AS52" s="237"/>
      <c r="AT52" s="80"/>
      <c r="AU52" s="115"/>
      <c r="AV52" s="115"/>
      <c r="AW52" s="117"/>
      <c r="AX52" s="118"/>
      <c r="AY52" s="237"/>
      <c r="AZ52" s="80"/>
      <c r="BA52" s="115"/>
      <c r="BB52" s="115"/>
      <c r="BC52" s="115"/>
      <c r="BD52" s="115"/>
      <c r="BE52" s="117"/>
      <c r="BF52" s="118"/>
      <c r="BG52" s="237"/>
      <c r="BH52" s="80"/>
      <c r="BI52" s="115"/>
      <c r="BJ52" s="115"/>
      <c r="BK52" s="115"/>
      <c r="BL52" s="117"/>
      <c r="BM52" s="118"/>
      <c r="BN52" s="237"/>
      <c r="BO52" s="80"/>
      <c r="BP52" s="117"/>
      <c r="BQ52" s="118"/>
      <c r="BR52" s="237"/>
      <c r="BS52" s="80" t="s">
        <v>56</v>
      </c>
      <c r="BT52" s="115" t="s">
        <v>308</v>
      </c>
      <c r="BU52" s="115" t="s">
        <v>309</v>
      </c>
      <c r="BV52" s="115" t="s">
        <v>308</v>
      </c>
      <c r="BW52" s="117" t="s">
        <v>303</v>
      </c>
      <c r="BX52" s="129">
        <v>207.34214194905633</v>
      </c>
      <c r="BY52" s="130"/>
    </row>
    <row r="53" spans="1:77" s="87" customFormat="1" ht="12.75" customHeight="1" x14ac:dyDescent="0.2">
      <c r="A53" s="18">
        <v>9</v>
      </c>
      <c r="B53" s="77" t="s">
        <v>36</v>
      </c>
      <c r="C53" s="77" t="s">
        <v>744</v>
      </c>
      <c r="D53" s="19" t="s">
        <v>1521</v>
      </c>
      <c r="E53" s="78" t="s">
        <v>1532</v>
      </c>
      <c r="F53" s="79"/>
      <c r="G53" s="119"/>
      <c r="H53" s="227">
        <f>AX53+AR53+AH53+U53+O53+AB53+BF53+BM53+BX53+AL53+BQ53</f>
        <v>650.51499783199063</v>
      </c>
      <c r="I53" s="119">
        <f>COUNTA(L53,Q53,AD53,AJ53,W53,AN53,AT53,AZ53,BO53,BH53,BS53)</f>
        <v>1</v>
      </c>
      <c r="J53" s="119">
        <f>COUNTA(M53,N53,R53,S53,T53,X53,Y53,Z53,AA53,AE53,AF53,AG53,AK53,AO53,AP53,AQ53,AU53,AV53,AW53,BA53,BB53,BC53,BD53,#REF!,#REF!,BE53,BI53,BJ53,BK53,#REF!,BL53,BP53,BT53,BW53,BU53,BV53)</f>
        <v>8</v>
      </c>
      <c r="K53" s="280"/>
      <c r="L53" s="80"/>
      <c r="M53" s="115"/>
      <c r="N53" s="117"/>
      <c r="O53" s="116"/>
      <c r="P53" s="237"/>
      <c r="Q53" s="80"/>
      <c r="R53" s="115"/>
      <c r="S53" s="115"/>
      <c r="T53" s="117"/>
      <c r="U53" s="118"/>
      <c r="V53" s="237"/>
      <c r="W53" s="80"/>
      <c r="X53" s="115"/>
      <c r="Y53" s="115"/>
      <c r="Z53" s="115"/>
      <c r="AA53" s="117"/>
      <c r="AB53" s="128"/>
      <c r="AC53" s="237"/>
      <c r="AD53" s="80"/>
      <c r="AE53" s="115"/>
      <c r="AF53" s="115"/>
      <c r="AG53" s="117"/>
      <c r="AH53" s="128"/>
      <c r="AI53" s="237"/>
      <c r="AJ53" s="80"/>
      <c r="AK53" s="117"/>
      <c r="AL53" s="128"/>
      <c r="AM53" s="237"/>
      <c r="AN53" s="80"/>
      <c r="AO53" s="115"/>
      <c r="AP53" s="115"/>
      <c r="AQ53" s="117"/>
      <c r="AR53" s="128"/>
      <c r="AS53" s="237"/>
      <c r="AT53" s="80"/>
      <c r="AU53" s="115"/>
      <c r="AV53" s="115"/>
      <c r="AW53" s="117"/>
      <c r="AX53" s="118"/>
      <c r="AY53" s="237"/>
      <c r="AZ53" s="80" t="s">
        <v>118</v>
      </c>
      <c r="BA53" s="115">
        <v>1</v>
      </c>
      <c r="BB53" s="115">
        <v>1</v>
      </c>
      <c r="BC53" s="115">
        <v>1</v>
      </c>
      <c r="BD53" s="115">
        <v>1</v>
      </c>
      <c r="BE53" s="117">
        <v>1</v>
      </c>
      <c r="BF53" s="118">
        <v>650.51499783199063</v>
      </c>
      <c r="BG53" s="237"/>
      <c r="BH53" s="80"/>
      <c r="BI53" s="115"/>
      <c r="BJ53" s="115"/>
      <c r="BK53" s="115"/>
      <c r="BL53" s="117"/>
      <c r="BM53" s="118"/>
      <c r="BN53" s="237"/>
      <c r="BO53" s="80"/>
      <c r="BP53" s="117"/>
      <c r="BQ53" s="118"/>
      <c r="BR53" s="237"/>
      <c r="BS53" s="80"/>
      <c r="BT53" s="115"/>
      <c r="BU53" s="115"/>
      <c r="BV53" s="115"/>
      <c r="BW53" s="117"/>
      <c r="BX53" s="129"/>
      <c r="BY53" s="130"/>
    </row>
    <row r="54" spans="1:77" s="87" customFormat="1" ht="12.75" customHeight="1" x14ac:dyDescent="0.2">
      <c r="A54" s="18">
        <v>10</v>
      </c>
      <c r="B54" s="77" t="s">
        <v>36</v>
      </c>
      <c r="C54" s="77" t="s">
        <v>188</v>
      </c>
      <c r="D54" s="19" t="s">
        <v>189</v>
      </c>
      <c r="E54" s="78" t="s">
        <v>619</v>
      </c>
      <c r="F54" s="79"/>
      <c r="G54" s="119">
        <f>AX54+AR54+AH54+U54+O54+AB54+AL54</f>
        <v>638.48432574321589</v>
      </c>
      <c r="H54" s="227">
        <f>AX54+AR54+AH54+U54+O54+AB54+BF54+BM54+BX54+AL54+BQ54</f>
        <v>638.48432574321589</v>
      </c>
      <c r="I54" s="119">
        <f>COUNTA(L54,Q54,AD54,AJ54,W54,AN54,AT54,AZ54,BO54,BH54,BS54)</f>
        <v>3</v>
      </c>
      <c r="J54" s="119">
        <f>COUNTA(M54,N54,R54,S54,T54,X54,Y54,Z54,AA54,AE54,AF54,AG54,AK54,AO54,AP54,AQ54,AU54,AV54,AW54,BA54,BB54,BC54,BD54,#REF!,#REF!,BE54,BI54,BJ54,BK54,#REF!,BL54,BP54,BT54,BW54,BU54,BV54)</f>
        <v>11</v>
      </c>
      <c r="K54" s="280"/>
      <c r="L54" s="80"/>
      <c r="M54" s="115"/>
      <c r="N54" s="117"/>
      <c r="O54" s="116"/>
      <c r="P54" s="237"/>
      <c r="Q54" s="80" t="s">
        <v>36</v>
      </c>
      <c r="R54" s="115"/>
      <c r="S54" s="115">
        <v>2</v>
      </c>
      <c r="T54" s="117">
        <v>4</v>
      </c>
      <c r="U54" s="118">
        <v>165.99395902210054</v>
      </c>
      <c r="V54" s="237"/>
      <c r="W54" s="80"/>
      <c r="X54" s="115"/>
      <c r="Y54" s="115"/>
      <c r="Z54" s="115"/>
      <c r="AA54" s="117"/>
      <c r="AB54" s="128"/>
      <c r="AC54" s="237"/>
      <c r="AD54" s="80" t="s">
        <v>36</v>
      </c>
      <c r="AE54" s="115" t="s">
        <v>261</v>
      </c>
      <c r="AF54" s="115" t="s">
        <v>303</v>
      </c>
      <c r="AG54" s="117" t="s">
        <v>257</v>
      </c>
      <c r="AH54" s="128">
        <v>265.14822477205905</v>
      </c>
      <c r="AI54" s="237"/>
      <c r="AJ54" s="80"/>
      <c r="AK54" s="117"/>
      <c r="AL54" s="128"/>
      <c r="AM54" s="237"/>
      <c r="AN54" s="80" t="s">
        <v>36</v>
      </c>
      <c r="AO54" s="115">
        <v>7</v>
      </c>
      <c r="AP54" s="115">
        <v>4</v>
      </c>
      <c r="AQ54" s="117">
        <v>4</v>
      </c>
      <c r="AR54" s="128">
        <v>207.34214194905627</v>
      </c>
      <c r="AS54" s="237"/>
      <c r="AT54" s="80"/>
      <c r="AU54" s="115"/>
      <c r="AV54" s="115"/>
      <c r="AW54" s="117"/>
      <c r="AX54" s="118"/>
      <c r="AY54" s="237"/>
      <c r="AZ54" s="80"/>
      <c r="BA54" s="115"/>
      <c r="BB54" s="115"/>
      <c r="BC54" s="115"/>
      <c r="BD54" s="115"/>
      <c r="BE54" s="117"/>
      <c r="BF54" s="118"/>
      <c r="BG54" s="237"/>
      <c r="BH54" s="80"/>
      <c r="BI54" s="115"/>
      <c r="BJ54" s="115"/>
      <c r="BK54" s="115"/>
      <c r="BL54" s="117"/>
      <c r="BM54" s="118"/>
      <c r="BN54" s="237"/>
      <c r="BO54" s="80"/>
      <c r="BP54" s="117"/>
      <c r="BQ54" s="118"/>
      <c r="BR54" s="237"/>
      <c r="BS54" s="80"/>
      <c r="BT54" s="115"/>
      <c r="BU54" s="115"/>
      <c r="BV54" s="115"/>
      <c r="BW54" s="117"/>
      <c r="BX54" s="129"/>
      <c r="BY54" s="130"/>
    </row>
    <row r="55" spans="1:77" s="87" customFormat="1" ht="12.75" customHeight="1" x14ac:dyDescent="0.2">
      <c r="A55" s="18">
        <v>21</v>
      </c>
      <c r="B55" s="77" t="s">
        <v>35</v>
      </c>
      <c r="C55" s="77" t="s">
        <v>419</v>
      </c>
      <c r="D55" s="19" t="s">
        <v>420</v>
      </c>
      <c r="E55" s="78" t="s">
        <v>1544</v>
      </c>
      <c r="F55" s="79"/>
      <c r="G55" s="119">
        <f>AX55+AR55+AH55+U55+O55+AB55+AL55</f>
        <v>635.73193899842431</v>
      </c>
      <c r="H55" s="227">
        <f>AX55+AR55+AH55+U55+O55+AB55+BF55+BM55+BX55+AL55+BQ55</f>
        <v>635.73193899842431</v>
      </c>
      <c r="I55" s="119">
        <f>COUNTA(L55,Q55,AD55,AJ55,W55,AN55,AT55,AZ55,BO55,BH55,BS55)</f>
        <v>2</v>
      </c>
      <c r="J55" s="119">
        <f>COUNTA(M55,N55,R55,S55,T55,X55,Y55,Z55,AA55,AE55,AF55,AG55,AK55,AO55,AP55,AQ55,AU55,AV55,AW55,BA55,BB55,BC55,BD55,#REF!,#REF!,BE55,BI55,BJ55,BK55,#REF!,BL55,BP55,BT55,BW55,BU55,BV55)</f>
        <v>9</v>
      </c>
      <c r="K55" s="280"/>
      <c r="L55" s="80"/>
      <c r="M55" s="115"/>
      <c r="N55" s="117"/>
      <c r="O55" s="116"/>
      <c r="P55" s="237"/>
      <c r="Q55" s="80" t="s">
        <v>57</v>
      </c>
      <c r="R55" s="115">
        <v>2</v>
      </c>
      <c r="S55" s="115">
        <v>1</v>
      </c>
      <c r="T55" s="117">
        <v>4</v>
      </c>
      <c r="U55" s="118">
        <v>364.84550065040281</v>
      </c>
      <c r="V55" s="237"/>
      <c r="W55" s="80"/>
      <c r="X55" s="115"/>
      <c r="Y55" s="115"/>
      <c r="Z55" s="115"/>
      <c r="AA55" s="117"/>
      <c r="AB55" s="128"/>
      <c r="AC55" s="237"/>
      <c r="AD55" s="80"/>
      <c r="AE55" s="115"/>
      <c r="AF55" s="115"/>
      <c r="AG55" s="117"/>
      <c r="AH55" s="128"/>
      <c r="AI55" s="237"/>
      <c r="AJ55" s="80"/>
      <c r="AK55" s="117"/>
      <c r="AL55" s="128"/>
      <c r="AM55" s="237"/>
      <c r="AN55" s="80" t="s">
        <v>57</v>
      </c>
      <c r="AO55" s="115">
        <v>3</v>
      </c>
      <c r="AP55" s="115">
        <v>2</v>
      </c>
      <c r="AQ55" s="117">
        <v>2</v>
      </c>
      <c r="AR55" s="128">
        <v>270.88643834802156</v>
      </c>
      <c r="AS55" s="237"/>
      <c r="AT55" s="80"/>
      <c r="AU55" s="115"/>
      <c r="AV55" s="115"/>
      <c r="AW55" s="117"/>
      <c r="AX55" s="118"/>
      <c r="AY55" s="237"/>
      <c r="AZ55" s="80"/>
      <c r="BA55" s="115"/>
      <c r="BB55" s="115"/>
      <c r="BC55" s="115"/>
      <c r="BD55" s="115"/>
      <c r="BE55" s="117"/>
      <c r="BF55" s="118"/>
      <c r="BG55" s="237"/>
      <c r="BH55" s="80"/>
      <c r="BI55" s="115"/>
      <c r="BJ55" s="115"/>
      <c r="BK55" s="115"/>
      <c r="BL55" s="117"/>
      <c r="BM55" s="118"/>
      <c r="BN55" s="237"/>
      <c r="BO55" s="80"/>
      <c r="BP55" s="117"/>
      <c r="BQ55" s="118"/>
      <c r="BR55" s="237"/>
      <c r="BS55" s="80"/>
      <c r="BT55" s="115"/>
      <c r="BU55" s="115"/>
      <c r="BV55" s="115"/>
      <c r="BW55" s="117"/>
      <c r="BX55" s="129"/>
      <c r="BY55" s="130"/>
    </row>
    <row r="56" spans="1:77" s="87" customFormat="1" ht="12.75" customHeight="1" x14ac:dyDescent="0.2">
      <c r="A56" s="18">
        <v>13</v>
      </c>
      <c r="B56" s="77" t="s">
        <v>34</v>
      </c>
      <c r="C56" s="77" t="s">
        <v>78</v>
      </c>
      <c r="D56" s="19" t="s">
        <v>232</v>
      </c>
      <c r="E56" s="78" t="s">
        <v>1130</v>
      </c>
      <c r="F56" s="79"/>
      <c r="G56" s="119"/>
      <c r="H56" s="227">
        <f>AX56+AR56+AH56+U56+O56+AB56+BF56+BM56+BX56+AL56+BQ56</f>
        <v>635.28463541618146</v>
      </c>
      <c r="I56" s="119">
        <f>COUNTA(L56,Q56,AD56,AJ56,W56,AN56,AT56,AZ56,BO56,BH56,BS56)</f>
        <v>2</v>
      </c>
      <c r="J56" s="119">
        <f>COUNTA(M56,N56,R56,S56,T56,X56,Y56,Z56,AA56,AE56,AF56,AG56,AK56,AO56,AP56,AQ56,AU56,AV56,AW56,BA56,BB56,BC56,BD56,#REF!,#REF!,BE56,BI56,BJ56,BK56,#REF!,BL56,BP56,BT56,BW56,BU56,BV56)</f>
        <v>11</v>
      </c>
      <c r="K56" s="280"/>
      <c r="L56" s="80"/>
      <c r="M56" s="115"/>
      <c r="N56" s="117"/>
      <c r="O56" s="116"/>
      <c r="P56" s="237"/>
      <c r="Q56" s="80"/>
      <c r="R56" s="115"/>
      <c r="S56" s="115"/>
      <c r="T56" s="117"/>
      <c r="U56" s="118"/>
      <c r="V56" s="237"/>
      <c r="W56" s="80"/>
      <c r="X56" s="115"/>
      <c r="Y56" s="115"/>
      <c r="Z56" s="115"/>
      <c r="AA56" s="117"/>
      <c r="AB56" s="128"/>
      <c r="AC56" s="237"/>
      <c r="AD56" s="80"/>
      <c r="AE56" s="115"/>
      <c r="AF56" s="115"/>
      <c r="AG56" s="117"/>
      <c r="AH56" s="128"/>
      <c r="AI56" s="237"/>
      <c r="AJ56" s="80"/>
      <c r="AK56" s="117"/>
      <c r="AL56" s="128"/>
      <c r="AM56" s="237"/>
      <c r="AN56" s="80"/>
      <c r="AO56" s="115"/>
      <c r="AP56" s="115"/>
      <c r="AQ56" s="117"/>
      <c r="AR56" s="128"/>
      <c r="AS56" s="237"/>
      <c r="AT56" s="80"/>
      <c r="AU56" s="115"/>
      <c r="AV56" s="115"/>
      <c r="AW56" s="117"/>
      <c r="AX56" s="118"/>
      <c r="AY56" s="237"/>
      <c r="AZ56" s="80"/>
      <c r="BA56" s="115"/>
      <c r="BB56" s="115"/>
      <c r="BC56" s="115"/>
      <c r="BD56" s="115"/>
      <c r="BE56" s="117"/>
      <c r="BF56" s="118"/>
      <c r="BG56" s="237"/>
      <c r="BH56" s="80" t="s">
        <v>58</v>
      </c>
      <c r="BI56" s="115" t="s">
        <v>257</v>
      </c>
      <c r="BJ56" s="115" t="s">
        <v>24</v>
      </c>
      <c r="BK56" s="115" t="s">
        <v>255</v>
      </c>
      <c r="BL56" s="117" t="s">
        <v>259</v>
      </c>
      <c r="BM56" s="118">
        <v>267.19435755186964</v>
      </c>
      <c r="BN56" s="237"/>
      <c r="BO56" s="80"/>
      <c r="BP56" s="117"/>
      <c r="BQ56" s="118"/>
      <c r="BR56" s="237"/>
      <c r="BS56" s="80" t="s">
        <v>102</v>
      </c>
      <c r="BT56" s="115" t="s">
        <v>254</v>
      </c>
      <c r="BU56" s="115" t="s">
        <v>254</v>
      </c>
      <c r="BV56" s="115" t="s">
        <v>258</v>
      </c>
      <c r="BW56" s="117" t="s">
        <v>24</v>
      </c>
      <c r="BX56" s="129">
        <v>368.09027786431182</v>
      </c>
      <c r="BY56" s="130"/>
    </row>
    <row r="57" spans="1:77" s="87" customFormat="1" ht="12.75" customHeight="1" x14ac:dyDescent="0.2">
      <c r="A57" s="18">
        <v>11</v>
      </c>
      <c r="B57" s="77" t="s">
        <v>36</v>
      </c>
      <c r="C57" s="77" t="s">
        <v>485</v>
      </c>
      <c r="D57" s="19" t="s">
        <v>203</v>
      </c>
      <c r="E57" s="78" t="s">
        <v>204</v>
      </c>
      <c r="F57" s="79"/>
      <c r="G57" s="119">
        <f>AX57+AR57+AH57+U57+O57+AB57+AL57</f>
        <v>618.37520170160064</v>
      </c>
      <c r="H57" s="227">
        <f>AX57+AR57+AH57+U57+O57+AB57+BF57+BM57+BX57+AL57+BQ57</f>
        <v>618.37520170160064</v>
      </c>
      <c r="I57" s="119">
        <f>COUNTA(L57,Q57,AD57,AJ57,W57,AN57,AT57,AZ57,BO57,BH57,BS57)</f>
        <v>2</v>
      </c>
      <c r="J57" s="119">
        <f>COUNTA(M57,N57,R57,S57,T57,X57,Y57,Z57,AA57,AE57,AF57,AG57,AK57,AO57,AP57,AQ57,AU57,AV57,AW57,BA57,BB57,BC57,BD57,#REF!,#REF!,BE57,BI57,BJ57,BK57,#REF!,BL57,BP57,BT57,BW57,BU57,BV57)</f>
        <v>10</v>
      </c>
      <c r="K57" s="280"/>
      <c r="L57" s="80"/>
      <c r="M57" s="115"/>
      <c r="N57" s="117"/>
      <c r="O57" s="116"/>
      <c r="P57" s="237"/>
      <c r="Q57" s="80"/>
      <c r="R57" s="115"/>
      <c r="S57" s="115"/>
      <c r="T57" s="117"/>
      <c r="U57" s="118"/>
      <c r="V57" s="237"/>
      <c r="W57" s="80" t="s">
        <v>61</v>
      </c>
      <c r="X57" s="115" t="s">
        <v>257</v>
      </c>
      <c r="Y57" s="115" t="s">
        <v>257</v>
      </c>
      <c r="Z57" s="115" t="s">
        <v>257</v>
      </c>
      <c r="AA57" s="117" t="s">
        <v>257</v>
      </c>
      <c r="AB57" s="128">
        <v>326.87266579946288</v>
      </c>
      <c r="AC57" s="237"/>
      <c r="AD57" s="80"/>
      <c r="AE57" s="115"/>
      <c r="AF57" s="115"/>
      <c r="AG57" s="117"/>
      <c r="AH57" s="128"/>
      <c r="AI57" s="237"/>
      <c r="AJ57" s="80"/>
      <c r="AK57" s="117"/>
      <c r="AL57" s="128"/>
      <c r="AM57" s="237"/>
      <c r="AN57" s="80" t="s">
        <v>36</v>
      </c>
      <c r="AO57" s="115">
        <v>3</v>
      </c>
      <c r="AP57" s="115">
        <v>5</v>
      </c>
      <c r="AQ57" s="117">
        <v>2</v>
      </c>
      <c r="AR57" s="128">
        <v>291.50253590213782</v>
      </c>
      <c r="AS57" s="237"/>
      <c r="AT57" s="80"/>
      <c r="AU57" s="115"/>
      <c r="AV57" s="115"/>
      <c r="AW57" s="117"/>
      <c r="AX57" s="118"/>
      <c r="AY57" s="237"/>
      <c r="AZ57" s="80"/>
      <c r="BA57" s="115"/>
      <c r="BB57" s="115"/>
      <c r="BC57" s="115"/>
      <c r="BD57" s="115"/>
      <c r="BE57" s="117"/>
      <c r="BF57" s="118"/>
      <c r="BG57" s="237"/>
      <c r="BH57" s="80"/>
      <c r="BI57" s="115"/>
      <c r="BJ57" s="115"/>
      <c r="BK57" s="115"/>
      <c r="BL57" s="117"/>
      <c r="BM57" s="118"/>
      <c r="BN57" s="237"/>
      <c r="BO57" s="80"/>
      <c r="BP57" s="117"/>
      <c r="BQ57" s="118"/>
      <c r="BR57" s="237"/>
      <c r="BS57" s="80"/>
      <c r="BT57" s="115"/>
      <c r="BU57" s="115"/>
      <c r="BV57" s="115"/>
      <c r="BW57" s="117"/>
      <c r="BX57" s="129"/>
      <c r="BY57" s="130"/>
    </row>
    <row r="58" spans="1:77" s="87" customFormat="1" ht="12.75" customHeight="1" x14ac:dyDescent="0.2">
      <c r="A58" s="18">
        <v>5</v>
      </c>
      <c r="B58" s="77" t="s">
        <v>519</v>
      </c>
      <c r="C58" s="77" t="s">
        <v>223</v>
      </c>
      <c r="D58" s="19" t="s">
        <v>227</v>
      </c>
      <c r="E58" s="78" t="s">
        <v>228</v>
      </c>
      <c r="F58" s="79"/>
      <c r="G58" s="119">
        <f>AX58+AR58+AH58+U58+O58+AB58+AL58</f>
        <v>614.79852197488458</v>
      </c>
      <c r="H58" s="227">
        <f>AX58+AR58+AH58+U58+O58+AB58+BF58+BM58+BX58+AL58+BQ58</f>
        <v>614.79852197488458</v>
      </c>
      <c r="I58" s="119">
        <f>COUNTA(L58,Q58,AD58,AJ58,W58,AN58,AT58,AZ58,BO58,BH58,BS58)</f>
        <v>2</v>
      </c>
      <c r="J58" s="119">
        <f>COUNTA(M58,N58,R58,S58,T58,X58,Y58,Z58,AA58,AE58,AF58,AG58,AK58,AO58,AP58,AQ58,AU58,AV58,AW58,BA58,BB58,BC58,BD58,#REF!,#REF!,BE58,BI58,BJ58,BK58,#REF!,BL58,BP58,BT58,BW58,BU58,BV58)</f>
        <v>10</v>
      </c>
      <c r="K58" s="280"/>
      <c r="L58" s="80"/>
      <c r="M58" s="115"/>
      <c r="N58" s="117"/>
      <c r="O58" s="116"/>
      <c r="P58" s="237"/>
      <c r="Q58" s="80"/>
      <c r="R58" s="115"/>
      <c r="S58" s="115"/>
      <c r="T58" s="117"/>
      <c r="U58" s="118"/>
      <c r="V58" s="237"/>
      <c r="W58" s="80" t="s">
        <v>519</v>
      </c>
      <c r="X58" s="115" t="s">
        <v>257</v>
      </c>
      <c r="Y58" s="115" t="s">
        <v>257</v>
      </c>
      <c r="Z58" s="115" t="s">
        <v>259</v>
      </c>
      <c r="AA58" s="117" t="s">
        <v>254</v>
      </c>
      <c r="AB58" s="128">
        <v>339.6362910546282</v>
      </c>
      <c r="AC58" s="237"/>
      <c r="AD58" s="80" t="s">
        <v>36</v>
      </c>
      <c r="AE58" s="115" t="s">
        <v>258</v>
      </c>
      <c r="AF58" s="115" t="s">
        <v>258</v>
      </c>
      <c r="AG58" s="117" t="s">
        <v>305</v>
      </c>
      <c r="AH58" s="128">
        <v>275.16223092025638</v>
      </c>
      <c r="AI58" s="237"/>
      <c r="AJ58" s="80"/>
      <c r="AK58" s="117"/>
      <c r="AL58" s="128"/>
      <c r="AM58" s="237"/>
      <c r="AN58" s="80"/>
      <c r="AO58" s="115"/>
      <c r="AP58" s="115"/>
      <c r="AQ58" s="117"/>
      <c r="AR58" s="128"/>
      <c r="AS58" s="237"/>
      <c r="AT58" s="80"/>
      <c r="AU58" s="115"/>
      <c r="AV58" s="115"/>
      <c r="AW58" s="117"/>
      <c r="AX58" s="118"/>
      <c r="AY58" s="237"/>
      <c r="AZ58" s="80"/>
      <c r="BA58" s="115"/>
      <c r="BB58" s="115"/>
      <c r="BC58" s="115"/>
      <c r="BD58" s="115"/>
      <c r="BE58" s="117"/>
      <c r="BF58" s="118"/>
      <c r="BG58" s="237"/>
      <c r="BH58" s="80"/>
      <c r="BI58" s="115"/>
      <c r="BJ58" s="115"/>
      <c r="BK58" s="115"/>
      <c r="BL58" s="117"/>
      <c r="BM58" s="118"/>
      <c r="BN58" s="237"/>
      <c r="BO58" s="80"/>
      <c r="BP58" s="117"/>
      <c r="BQ58" s="118"/>
      <c r="BR58" s="237"/>
      <c r="BS58" s="80"/>
      <c r="BT58" s="115"/>
      <c r="BU58" s="115"/>
      <c r="BV58" s="115"/>
      <c r="BW58" s="117"/>
      <c r="BX58" s="129"/>
      <c r="BY58" s="130"/>
    </row>
    <row r="59" spans="1:77" s="87" customFormat="1" ht="12.75" customHeight="1" x14ac:dyDescent="0.2">
      <c r="A59" s="18">
        <v>12</v>
      </c>
      <c r="B59" s="77" t="s">
        <v>36</v>
      </c>
      <c r="C59" s="77" t="s">
        <v>899</v>
      </c>
      <c r="D59" s="19" t="s">
        <v>900</v>
      </c>
      <c r="E59" s="78" t="s">
        <v>901</v>
      </c>
      <c r="F59" s="79"/>
      <c r="G59" s="119"/>
      <c r="H59" s="227">
        <f>AX59+AR59+AH59+U59+O59+AB59+BF59+BM59+BX59+AL59+BQ59</f>
        <v>585.56637110447537</v>
      </c>
      <c r="I59" s="119">
        <f>COUNTA(L59,Q59,AD59,AJ59,W59,AN59,AT59,AZ59,BO59,BH59,BS59)</f>
        <v>3</v>
      </c>
      <c r="J59" s="119">
        <f>COUNTA(M59,N59,R59,S59,T59,X59,Y59,Z59,AA59,AE59,AF59,AG59,AK59,AO59,AP59,AQ59,AU59,AV59,AW59,BA59,BB59,BC59,BD59,#REF!,#REF!,BE59,BI59,BJ59,BK59,#REF!,BL59,BP59,BT59,BW59,BU59,BV59)</f>
        <v>16</v>
      </c>
      <c r="K59" s="280"/>
      <c r="L59" s="80"/>
      <c r="M59" s="115"/>
      <c r="N59" s="117"/>
      <c r="O59" s="116"/>
      <c r="P59" s="237"/>
      <c r="Q59" s="80"/>
      <c r="R59" s="115"/>
      <c r="S59" s="115"/>
      <c r="T59" s="117"/>
      <c r="U59" s="118"/>
      <c r="V59" s="237"/>
      <c r="W59" s="80"/>
      <c r="X59" s="115"/>
      <c r="Y59" s="115"/>
      <c r="Z59" s="115"/>
      <c r="AA59" s="117"/>
      <c r="AB59" s="128"/>
      <c r="AC59" s="237"/>
      <c r="AD59" s="80"/>
      <c r="AE59" s="115"/>
      <c r="AF59" s="115"/>
      <c r="AG59" s="117"/>
      <c r="AH59" s="128"/>
      <c r="AI59" s="237"/>
      <c r="AJ59" s="80"/>
      <c r="AK59" s="117"/>
      <c r="AL59" s="128"/>
      <c r="AM59" s="237"/>
      <c r="AN59" s="80"/>
      <c r="AO59" s="115"/>
      <c r="AP59" s="115"/>
      <c r="AQ59" s="117"/>
      <c r="AR59" s="128"/>
      <c r="AS59" s="237"/>
      <c r="AT59" s="80"/>
      <c r="AU59" s="115"/>
      <c r="AV59" s="115"/>
      <c r="AW59" s="117"/>
      <c r="AX59" s="118"/>
      <c r="AY59" s="237"/>
      <c r="AZ59" s="80" t="s">
        <v>118</v>
      </c>
      <c r="BA59" s="115">
        <v>2</v>
      </c>
      <c r="BB59" s="115">
        <v>2</v>
      </c>
      <c r="BC59" s="115">
        <v>2</v>
      </c>
      <c r="BD59" s="115">
        <v>2</v>
      </c>
      <c r="BE59" s="117">
        <v>2</v>
      </c>
      <c r="BF59" s="118">
        <v>450.25749891599531</v>
      </c>
      <c r="BG59" s="237"/>
      <c r="BH59" s="80" t="s">
        <v>519</v>
      </c>
      <c r="BI59" s="115">
        <v>6</v>
      </c>
      <c r="BJ59" s="115" t="s">
        <v>260</v>
      </c>
      <c r="BK59" s="115" t="s">
        <v>260</v>
      </c>
      <c r="BL59" s="117" t="s">
        <v>260</v>
      </c>
      <c r="BM59" s="118">
        <v>66.666666666666657</v>
      </c>
      <c r="BN59" s="237"/>
      <c r="BO59" s="80"/>
      <c r="BP59" s="117"/>
      <c r="BQ59" s="118"/>
      <c r="BR59" s="237"/>
      <c r="BS59" s="80" t="s">
        <v>61</v>
      </c>
      <c r="BT59" s="115" t="s">
        <v>329</v>
      </c>
      <c r="BU59" s="115" t="s">
        <v>308</v>
      </c>
      <c r="BV59" s="115" t="s">
        <v>308</v>
      </c>
      <c r="BW59" s="117" t="s">
        <v>328</v>
      </c>
      <c r="BX59" s="129">
        <v>68.642205521813324</v>
      </c>
      <c r="BY59" s="130"/>
    </row>
    <row r="60" spans="1:77" s="87" customFormat="1" ht="12.75" customHeight="1" x14ac:dyDescent="0.2">
      <c r="A60" s="18">
        <v>22</v>
      </c>
      <c r="B60" s="77" t="s">
        <v>35</v>
      </c>
      <c r="C60" s="77" t="s">
        <v>1336</v>
      </c>
      <c r="D60" s="19" t="s">
        <v>94</v>
      </c>
      <c r="E60" s="78" t="s">
        <v>1337</v>
      </c>
      <c r="F60" s="79"/>
      <c r="G60" s="119"/>
      <c r="H60" s="227">
        <f>AX60+AR60+AH60+U60+O60+AB60+BF60+BM60+BX60+AL60+BQ60</f>
        <v>570.26654545907979</v>
      </c>
      <c r="I60" s="119">
        <f>COUNTA(L60,Q60,AD60,AJ60,W60,AN60,AT60,AZ60,BO60,BH60,BS60)</f>
        <v>2</v>
      </c>
      <c r="J60" s="119">
        <f>COUNTA(M60,N60,R60,S60,T60,X60,Y60,Z60,AA60,AE60,AF60,AG60,AK60,AO60,AP60,AQ60,AU60,AV60,AW60,BA60,BB60,BC60,BD60,#REF!,#REF!,BE60,BI60,BJ60,BK60,#REF!,BL60,BP60,BT60,BW60,BU60,BV60)</f>
        <v>11</v>
      </c>
      <c r="K60" s="280"/>
      <c r="L60" s="80"/>
      <c r="M60" s="115"/>
      <c r="N60" s="117"/>
      <c r="O60" s="116"/>
      <c r="P60" s="237"/>
      <c r="Q60" s="80"/>
      <c r="R60" s="115"/>
      <c r="S60" s="115"/>
      <c r="T60" s="117"/>
      <c r="U60" s="118"/>
      <c r="V60" s="237"/>
      <c r="W60" s="80"/>
      <c r="X60" s="115"/>
      <c r="Y60" s="115"/>
      <c r="Z60" s="115"/>
      <c r="AA60" s="117"/>
      <c r="AB60" s="128"/>
      <c r="AC60" s="237"/>
      <c r="AD60" s="80"/>
      <c r="AE60" s="115"/>
      <c r="AF60" s="115"/>
      <c r="AG60" s="117"/>
      <c r="AH60" s="128"/>
      <c r="AI60" s="237"/>
      <c r="AJ60" s="80"/>
      <c r="AK60" s="117"/>
      <c r="AL60" s="128"/>
      <c r="AM60" s="237"/>
      <c r="AN60" s="80"/>
      <c r="AO60" s="115"/>
      <c r="AP60" s="115"/>
      <c r="AQ60" s="117"/>
      <c r="AR60" s="128"/>
      <c r="AS60" s="237"/>
      <c r="AT60" s="80"/>
      <c r="AU60" s="115"/>
      <c r="AV60" s="115"/>
      <c r="AW60" s="117"/>
      <c r="AX60" s="118"/>
      <c r="AY60" s="237"/>
      <c r="AZ60" s="80"/>
      <c r="BA60" s="115"/>
      <c r="BB60" s="115"/>
      <c r="BC60" s="115"/>
      <c r="BD60" s="115"/>
      <c r="BE60" s="117"/>
      <c r="BF60" s="118"/>
      <c r="BG60" s="237"/>
      <c r="BH60" s="80" t="s">
        <v>57</v>
      </c>
      <c r="BI60" s="115" t="s">
        <v>255</v>
      </c>
      <c r="BJ60" s="115" t="s">
        <v>255</v>
      </c>
      <c r="BK60" s="115">
        <v>3</v>
      </c>
      <c r="BL60" s="117" t="s">
        <v>257</v>
      </c>
      <c r="BM60" s="118">
        <v>405.49019725020128</v>
      </c>
      <c r="BN60" s="237"/>
      <c r="BO60" s="80"/>
      <c r="BP60" s="117"/>
      <c r="BQ60" s="118"/>
      <c r="BR60" s="237"/>
      <c r="BS60" s="80" t="s">
        <v>102</v>
      </c>
      <c r="BT60" s="115" t="s">
        <v>24</v>
      </c>
      <c r="BU60" s="115" t="s">
        <v>259</v>
      </c>
      <c r="BV60" s="115" t="s">
        <v>259</v>
      </c>
      <c r="BW60" s="117" t="s">
        <v>259</v>
      </c>
      <c r="BX60" s="129">
        <v>164.77634820887855</v>
      </c>
      <c r="BY60" s="130"/>
    </row>
    <row r="61" spans="1:77" s="87" customFormat="1" ht="12.75" customHeight="1" x14ac:dyDescent="0.2">
      <c r="A61" s="18">
        <v>23</v>
      </c>
      <c r="B61" s="77" t="s">
        <v>35</v>
      </c>
      <c r="C61" s="77" t="s">
        <v>544</v>
      </c>
      <c r="D61" s="19" t="s">
        <v>545</v>
      </c>
      <c r="E61" s="78" t="s">
        <v>546</v>
      </c>
      <c r="F61" s="79"/>
      <c r="G61" s="119">
        <f>AX61+AR61+AH61+U61+O61+AB61+AL61</f>
        <v>564.68589099355484</v>
      </c>
      <c r="H61" s="227">
        <f>AX61+AR61+AH61+U61+O61+AB61+BF61+BM61+BX61+AL61+BQ61</f>
        <v>564.68589099355484</v>
      </c>
      <c r="I61" s="119">
        <f>COUNTA(L61,Q61,AD61,AJ61,W61,AN61,AT61,AZ61,BO61,BH61,BS61)</f>
        <v>1</v>
      </c>
      <c r="J61" s="119">
        <f>COUNTA(M61,N61,R61,S61,T61,X61,Y61,Z61,AA61,AE61,AF61,AG61,AK61,AO61,AP61,AQ61,AU61,AV61,AW61,BA61,BB61,BC61,BD61,#REF!,#REF!,BE61,BI61,BJ61,BK61,#REF!,BL61,BP61,BT61,BW61,BU61,BV61)</f>
        <v>7</v>
      </c>
      <c r="K61" s="280"/>
      <c r="L61" s="80"/>
      <c r="M61" s="115"/>
      <c r="N61" s="117"/>
      <c r="O61" s="116"/>
      <c r="P61" s="237"/>
      <c r="Q61" s="80"/>
      <c r="R61" s="115"/>
      <c r="S61" s="115"/>
      <c r="T61" s="117"/>
      <c r="U61" s="118"/>
      <c r="V61" s="237"/>
      <c r="W61" s="80" t="s">
        <v>57</v>
      </c>
      <c r="X61" s="115" t="s">
        <v>255</v>
      </c>
      <c r="Y61" s="115" t="s">
        <v>254</v>
      </c>
      <c r="Z61" s="115" t="s">
        <v>254</v>
      </c>
      <c r="AA61" s="117" t="s">
        <v>254</v>
      </c>
      <c r="AB61" s="128">
        <v>564.68589099355484</v>
      </c>
      <c r="AC61" s="237"/>
      <c r="AD61" s="80"/>
      <c r="AE61" s="115"/>
      <c r="AF61" s="115"/>
      <c r="AG61" s="117"/>
      <c r="AH61" s="128"/>
      <c r="AI61" s="237"/>
      <c r="AJ61" s="80"/>
      <c r="AK61" s="117"/>
      <c r="AL61" s="128"/>
      <c r="AM61" s="237"/>
      <c r="AN61" s="80"/>
      <c r="AO61" s="115"/>
      <c r="AP61" s="115"/>
      <c r="AQ61" s="117"/>
      <c r="AR61" s="128"/>
      <c r="AS61" s="237"/>
      <c r="AT61" s="80"/>
      <c r="AU61" s="115"/>
      <c r="AV61" s="115"/>
      <c r="AW61" s="117"/>
      <c r="AX61" s="118"/>
      <c r="AY61" s="237"/>
      <c r="AZ61" s="80"/>
      <c r="BA61" s="115"/>
      <c r="BB61" s="115"/>
      <c r="BC61" s="115"/>
      <c r="BD61" s="115"/>
      <c r="BE61" s="117"/>
      <c r="BF61" s="118"/>
      <c r="BG61" s="237"/>
      <c r="BH61" s="80"/>
      <c r="BI61" s="115"/>
      <c r="BJ61" s="115"/>
      <c r="BK61" s="115"/>
      <c r="BL61" s="117"/>
      <c r="BM61" s="118"/>
      <c r="BN61" s="237"/>
      <c r="BO61" s="80"/>
      <c r="BP61" s="117"/>
      <c r="BQ61" s="118"/>
      <c r="BR61" s="237"/>
      <c r="BS61" s="80"/>
      <c r="BT61" s="115"/>
      <c r="BU61" s="115"/>
      <c r="BV61" s="115"/>
      <c r="BW61" s="117"/>
      <c r="BX61" s="129"/>
      <c r="BY61" s="130"/>
    </row>
    <row r="62" spans="1:77" s="87" customFormat="1" ht="12.75" customHeight="1" x14ac:dyDescent="0.2">
      <c r="A62" s="18">
        <v>24</v>
      </c>
      <c r="B62" s="77" t="s">
        <v>35</v>
      </c>
      <c r="C62" s="77" t="s">
        <v>1424</v>
      </c>
      <c r="D62" s="19" t="s">
        <v>93</v>
      </c>
      <c r="E62" s="78" t="s">
        <v>1425</v>
      </c>
      <c r="F62" s="79"/>
      <c r="G62" s="119"/>
      <c r="H62" s="227">
        <f>AX62+AR62+AH62+U62+O62+AB62+BF62+BM62+BX62+AL62+BQ62</f>
        <v>563.07072411008721</v>
      </c>
      <c r="I62" s="119">
        <f>COUNTA(L62,Q62,AD62,AJ62,W62,AN62,AT62,AZ62,BO62,BH62,BS62)</f>
        <v>1</v>
      </c>
      <c r="J62" s="119">
        <f>COUNTA(M62,N62,R62,S62,T62,X62,Y62,Z62,AA62,AE62,AF62,AG62,AK62,AO62,AP62,AQ62,AU62,AV62,AW62,BA62,BB62,BC62,BD62,#REF!,#REF!,BE62,BI62,BJ62,BK62,#REF!,BL62,BP62,BT62,BW62,BU62,BV62)</f>
        <v>7</v>
      </c>
      <c r="K62" s="280"/>
      <c r="L62" s="80"/>
      <c r="M62" s="115"/>
      <c r="N62" s="117"/>
      <c r="O62" s="116"/>
      <c r="P62" s="237"/>
      <c r="Q62" s="80"/>
      <c r="R62" s="115"/>
      <c r="S62" s="115"/>
      <c r="T62" s="117"/>
      <c r="U62" s="118"/>
      <c r="V62" s="237"/>
      <c r="W62" s="80"/>
      <c r="X62" s="115"/>
      <c r="Y62" s="115"/>
      <c r="Z62" s="115"/>
      <c r="AA62" s="117"/>
      <c r="AB62" s="128"/>
      <c r="AC62" s="237"/>
      <c r="AD62" s="80"/>
      <c r="AE62" s="115"/>
      <c r="AF62" s="115"/>
      <c r="AG62" s="117"/>
      <c r="AH62" s="128"/>
      <c r="AI62" s="237"/>
      <c r="AJ62" s="80"/>
      <c r="AK62" s="117"/>
      <c r="AL62" s="128"/>
      <c r="AM62" s="237"/>
      <c r="AN62" s="80"/>
      <c r="AO62" s="115"/>
      <c r="AP62" s="115"/>
      <c r="AQ62" s="117"/>
      <c r="AR62" s="128"/>
      <c r="AS62" s="237"/>
      <c r="AT62" s="80"/>
      <c r="AU62" s="115"/>
      <c r="AV62" s="115"/>
      <c r="AW62" s="117"/>
      <c r="AX62" s="118"/>
      <c r="AY62" s="237"/>
      <c r="AZ62" s="80"/>
      <c r="BA62" s="115"/>
      <c r="BB62" s="115"/>
      <c r="BC62" s="115"/>
      <c r="BD62" s="115"/>
      <c r="BE62" s="117"/>
      <c r="BF62" s="118"/>
      <c r="BG62" s="237"/>
      <c r="BH62" s="80"/>
      <c r="BI62" s="115"/>
      <c r="BJ62" s="115"/>
      <c r="BK62" s="115"/>
      <c r="BL62" s="117"/>
      <c r="BM62" s="118"/>
      <c r="BN62" s="237"/>
      <c r="BO62" s="80"/>
      <c r="BP62" s="117"/>
      <c r="BQ62" s="118"/>
      <c r="BR62" s="237"/>
      <c r="BS62" s="80" t="s">
        <v>56</v>
      </c>
      <c r="BT62" s="115" t="s">
        <v>258</v>
      </c>
      <c r="BU62" s="115" t="s">
        <v>255</v>
      </c>
      <c r="BV62" s="115" t="s">
        <v>255</v>
      </c>
      <c r="BW62" s="117" t="s">
        <v>254</v>
      </c>
      <c r="BX62" s="129">
        <v>563.07072411008721</v>
      </c>
      <c r="BY62" s="130"/>
    </row>
    <row r="63" spans="1:77" s="87" customFormat="1" ht="12.75" customHeight="1" x14ac:dyDescent="0.2">
      <c r="A63" s="18">
        <v>25</v>
      </c>
      <c r="B63" s="77" t="s">
        <v>35</v>
      </c>
      <c r="C63" s="77" t="s">
        <v>337</v>
      </c>
      <c r="D63" s="19" t="s">
        <v>92</v>
      </c>
      <c r="E63" s="78" t="s">
        <v>1253</v>
      </c>
      <c r="F63" s="79"/>
      <c r="G63" s="119"/>
      <c r="H63" s="227">
        <f>AX63+AR63+AH63+U63+O63+AB63+BF63+BM63+BX63+AL63+BQ63</f>
        <v>558.16889827896046</v>
      </c>
      <c r="I63" s="119">
        <f>COUNTA(L63,Q63,AD63,AJ63,W63,AN63,AT63,AZ63,BO63,BH63,BS63)</f>
        <v>2</v>
      </c>
      <c r="J63" s="119">
        <f>COUNTA(M63,N63,R63,S63,T63,X63,Y63,Z63,AA63,AE63,AF63,AG63,AK63,AO63,AP63,AQ63,AU63,AV63,AW63,BA63,BB63,BC63,BD63,#REF!,#REF!,BE63,BI63,BJ63,BK63,#REF!,BL63,BP63,BT63,BW63,BU63,BV63)</f>
        <v>11</v>
      </c>
      <c r="K63" s="280"/>
      <c r="L63" s="80"/>
      <c r="M63" s="115"/>
      <c r="N63" s="117"/>
      <c r="O63" s="116"/>
      <c r="P63" s="237"/>
      <c r="Q63" s="80"/>
      <c r="R63" s="115"/>
      <c r="S63" s="115"/>
      <c r="T63" s="117"/>
      <c r="U63" s="118"/>
      <c r="V63" s="237"/>
      <c r="W63" s="80"/>
      <c r="X63" s="115"/>
      <c r="Y63" s="115"/>
      <c r="Z63" s="115"/>
      <c r="AA63" s="117"/>
      <c r="AB63" s="128"/>
      <c r="AC63" s="237"/>
      <c r="AD63" s="80"/>
      <c r="AE63" s="115"/>
      <c r="AF63" s="115"/>
      <c r="AG63" s="117"/>
      <c r="AH63" s="128"/>
      <c r="AI63" s="237"/>
      <c r="AJ63" s="80"/>
      <c r="AK63" s="117"/>
      <c r="AL63" s="128"/>
      <c r="AM63" s="237"/>
      <c r="AN63" s="80"/>
      <c r="AO63" s="115"/>
      <c r="AP63" s="115"/>
      <c r="AQ63" s="117"/>
      <c r="AR63" s="128"/>
      <c r="AS63" s="237"/>
      <c r="AT63" s="80"/>
      <c r="AU63" s="115"/>
      <c r="AV63" s="115"/>
      <c r="AW63" s="117"/>
      <c r="AX63" s="118"/>
      <c r="AY63" s="237"/>
      <c r="AZ63" s="80"/>
      <c r="BA63" s="115"/>
      <c r="BB63" s="115"/>
      <c r="BC63" s="115"/>
      <c r="BD63" s="115"/>
      <c r="BE63" s="117"/>
      <c r="BF63" s="118"/>
      <c r="BG63" s="237"/>
      <c r="BH63" s="80" t="s">
        <v>56</v>
      </c>
      <c r="BI63" s="115" t="s">
        <v>303</v>
      </c>
      <c r="BJ63" s="115">
        <v>11</v>
      </c>
      <c r="BK63" s="115" t="s">
        <v>260</v>
      </c>
      <c r="BL63" s="117" t="s">
        <v>261</v>
      </c>
      <c r="BM63" s="118">
        <v>250.83900900824415</v>
      </c>
      <c r="BN63" s="237"/>
      <c r="BO63" s="80"/>
      <c r="BP63" s="117"/>
      <c r="BQ63" s="118"/>
      <c r="BR63" s="237"/>
      <c r="BS63" s="80" t="s">
        <v>1502</v>
      </c>
      <c r="BT63" s="115" t="s">
        <v>260</v>
      </c>
      <c r="BU63" s="115" t="s">
        <v>258</v>
      </c>
      <c r="BV63" s="115" t="s">
        <v>260</v>
      </c>
      <c r="BW63" s="117" t="s">
        <v>261</v>
      </c>
      <c r="BX63" s="129">
        <v>307.32988927071631</v>
      </c>
      <c r="BY63" s="130"/>
    </row>
    <row r="64" spans="1:77" s="87" customFormat="1" ht="12.75" customHeight="1" x14ac:dyDescent="0.2">
      <c r="A64" s="18">
        <v>26</v>
      </c>
      <c r="B64" s="77" t="s">
        <v>35</v>
      </c>
      <c r="C64" s="77" t="s">
        <v>341</v>
      </c>
      <c r="D64" s="19" t="s">
        <v>140</v>
      </c>
      <c r="E64" s="78" t="s">
        <v>1434</v>
      </c>
      <c r="F64" s="79"/>
      <c r="G64" s="119">
        <f>AX64+AR64+AH64+U64+O64+AB64+AL64</f>
        <v>302.68411380138502</v>
      </c>
      <c r="H64" s="227">
        <f>AX64+AR64+AH64+U64+O64+AB64+BF64+BM64+BX64+AL64+BQ64</f>
        <v>536.89892154990423</v>
      </c>
      <c r="I64" s="119">
        <f>COUNTA(L64,Q64,AD64,AJ64,W64,AN64,AT64,AZ64,BO64,BH64,BS64)</f>
        <v>2</v>
      </c>
      <c r="J64" s="119">
        <f>COUNTA(M64,N64,R64,S64,T64,X64,Y64,Z64,AA64,AE64,AF64,AG64,AK64,AO64,AP64,AQ64,AU64,AV64,AW64,BA64,BB64,BC64,BD64,#REF!,#REF!,BE64,BI64,BJ64,BK64,#REF!,BL64,BP64,BT64,BW64,BU64,BV64)</f>
        <v>10</v>
      </c>
      <c r="K64" s="280"/>
      <c r="L64" s="80"/>
      <c r="M64" s="115"/>
      <c r="N64" s="117"/>
      <c r="O64" s="116"/>
      <c r="P64" s="237"/>
      <c r="Q64" s="80"/>
      <c r="R64" s="115"/>
      <c r="S64" s="115"/>
      <c r="T64" s="117"/>
      <c r="U64" s="118"/>
      <c r="V64" s="237"/>
      <c r="W64" s="80"/>
      <c r="X64" s="115"/>
      <c r="Y64" s="115"/>
      <c r="Z64" s="115"/>
      <c r="AA64" s="117"/>
      <c r="AB64" s="128"/>
      <c r="AC64" s="237"/>
      <c r="AD64" s="80" t="s">
        <v>35</v>
      </c>
      <c r="AE64" s="115" t="s">
        <v>261</v>
      </c>
      <c r="AF64" s="115" t="s">
        <v>259</v>
      </c>
      <c r="AG64" s="117" t="s">
        <v>261</v>
      </c>
      <c r="AH64" s="128">
        <v>302.68411380138502</v>
      </c>
      <c r="AI64" s="237"/>
      <c r="AJ64" s="80"/>
      <c r="AK64" s="117"/>
      <c r="AL64" s="128"/>
      <c r="AM64" s="237"/>
      <c r="AN64" s="80"/>
      <c r="AO64" s="115"/>
      <c r="AP64" s="115"/>
      <c r="AQ64" s="117"/>
      <c r="AR64" s="128"/>
      <c r="AS64" s="237"/>
      <c r="AT64" s="80"/>
      <c r="AU64" s="115"/>
      <c r="AV64" s="115"/>
      <c r="AW64" s="117"/>
      <c r="AX64" s="118"/>
      <c r="AY64" s="237"/>
      <c r="AZ64" s="80"/>
      <c r="BA64" s="115"/>
      <c r="BB64" s="115"/>
      <c r="BC64" s="115"/>
      <c r="BD64" s="115"/>
      <c r="BE64" s="117"/>
      <c r="BF64" s="118"/>
      <c r="BG64" s="237"/>
      <c r="BH64" s="80"/>
      <c r="BI64" s="115"/>
      <c r="BJ64" s="115"/>
      <c r="BK64" s="115"/>
      <c r="BL64" s="117"/>
      <c r="BM64" s="118"/>
      <c r="BN64" s="237"/>
      <c r="BO64" s="80"/>
      <c r="BP64" s="117"/>
      <c r="BQ64" s="118"/>
      <c r="BR64" s="237"/>
      <c r="BS64" s="80" t="s">
        <v>56</v>
      </c>
      <c r="BT64" s="115" t="s">
        <v>253</v>
      </c>
      <c r="BU64" s="115" t="s">
        <v>303</v>
      </c>
      <c r="BV64" s="115" t="s">
        <v>261</v>
      </c>
      <c r="BW64" s="117" t="s">
        <v>24</v>
      </c>
      <c r="BX64" s="129">
        <v>234.21480774851921</v>
      </c>
      <c r="BY64" s="130"/>
    </row>
    <row r="65" spans="1:77" s="87" customFormat="1" ht="12.75" customHeight="1" x14ac:dyDescent="0.2">
      <c r="A65" s="18">
        <v>13</v>
      </c>
      <c r="B65" s="77" t="s">
        <v>36</v>
      </c>
      <c r="C65" s="77" t="s">
        <v>1386</v>
      </c>
      <c r="D65" s="19" t="s">
        <v>912</v>
      </c>
      <c r="E65" s="78" t="s">
        <v>913</v>
      </c>
      <c r="F65" s="79"/>
      <c r="G65" s="119"/>
      <c r="H65" s="227">
        <f>AX65+AR65+AH65+U65+O65+AB65+BF65+BM65+BX65+AL65+BQ65</f>
        <v>534.79079040422539</v>
      </c>
      <c r="I65" s="119">
        <f>COUNTA(L65,Q65,AD65,AJ65,W65,AN65,AT65,AZ65,BO65,BH65,BS65)</f>
        <v>1</v>
      </c>
      <c r="J65" s="119">
        <f>COUNTA(M65,N65,R65,S65,T65,X65,Y65,Z65,AA65,AE65,AF65,AG65,AK65,AO65,AP65,AQ65,AU65,AV65,AW65,BA65,BB65,BC65,BD65,#REF!,#REF!,BE65,BI65,BJ65,BK65,#REF!,BL65,BP65,BT65,BW65,BU65,BV65)</f>
        <v>7</v>
      </c>
      <c r="K65" s="280"/>
      <c r="L65" s="80"/>
      <c r="M65" s="115"/>
      <c r="N65" s="117"/>
      <c r="O65" s="116"/>
      <c r="P65" s="237"/>
      <c r="Q65" s="80"/>
      <c r="R65" s="115"/>
      <c r="S65" s="115"/>
      <c r="T65" s="117"/>
      <c r="U65" s="118"/>
      <c r="V65" s="237"/>
      <c r="W65" s="80"/>
      <c r="X65" s="115"/>
      <c r="Y65" s="115"/>
      <c r="Z65" s="115"/>
      <c r="AA65" s="117"/>
      <c r="AB65" s="128"/>
      <c r="AC65" s="237"/>
      <c r="AD65" s="80"/>
      <c r="AE65" s="115"/>
      <c r="AF65" s="115"/>
      <c r="AG65" s="117"/>
      <c r="AH65" s="128"/>
      <c r="AI65" s="237"/>
      <c r="AJ65" s="80"/>
      <c r="AK65" s="117"/>
      <c r="AL65" s="128"/>
      <c r="AM65" s="237"/>
      <c r="AN65" s="80"/>
      <c r="AO65" s="115"/>
      <c r="AP65" s="115"/>
      <c r="AQ65" s="117"/>
      <c r="AR65" s="128"/>
      <c r="AS65" s="237"/>
      <c r="AT65" s="80"/>
      <c r="AU65" s="115"/>
      <c r="AV65" s="115"/>
      <c r="AW65" s="117"/>
      <c r="AX65" s="118"/>
      <c r="AY65" s="237"/>
      <c r="AZ65" s="80"/>
      <c r="BA65" s="115"/>
      <c r="BB65" s="115"/>
      <c r="BC65" s="115"/>
      <c r="BD65" s="115"/>
      <c r="BE65" s="117"/>
      <c r="BF65" s="118"/>
      <c r="BG65" s="237"/>
      <c r="BH65" s="80" t="s">
        <v>36</v>
      </c>
      <c r="BI65" s="115" t="s">
        <v>254</v>
      </c>
      <c r="BJ65" s="115">
        <v>3</v>
      </c>
      <c r="BK65" s="115" t="s">
        <v>254</v>
      </c>
      <c r="BL65" s="117" t="s">
        <v>257</v>
      </c>
      <c r="BM65" s="118">
        <v>534.79079040422539</v>
      </c>
      <c r="BN65" s="237"/>
      <c r="BO65" s="80"/>
      <c r="BP65" s="117"/>
      <c r="BQ65" s="118"/>
      <c r="BR65" s="237"/>
      <c r="BS65" s="80"/>
      <c r="BT65" s="115"/>
      <c r="BU65" s="115"/>
      <c r="BV65" s="115"/>
      <c r="BW65" s="117"/>
      <c r="BX65" s="129"/>
      <c r="BY65" s="130"/>
    </row>
    <row r="66" spans="1:77" s="87" customFormat="1" ht="12.75" customHeight="1" x14ac:dyDescent="0.2">
      <c r="A66" s="18">
        <v>27</v>
      </c>
      <c r="B66" s="77" t="s">
        <v>35</v>
      </c>
      <c r="C66" s="77" t="s">
        <v>335</v>
      </c>
      <c r="D66" s="19" t="s">
        <v>91</v>
      </c>
      <c r="E66" s="78" t="s">
        <v>502</v>
      </c>
      <c r="F66" s="79"/>
      <c r="G66" s="119">
        <f>AX66+AR66+AH66+U66+O66+AB66+AL66</f>
        <v>324.80286740593897</v>
      </c>
      <c r="H66" s="227">
        <f>AX66+AR66+AH66+U66+O66+AB66+BF66+BM66+BX66+AL66+BQ66</f>
        <v>527.65903903073752</v>
      </c>
      <c r="I66" s="119">
        <f>COUNTA(L66,Q66,AD66,AJ66,W66,AN66,AT66,AZ66,BO66,BH66,BS66)</f>
        <v>2</v>
      </c>
      <c r="J66" s="119">
        <f>COUNTA(M66,N66,R66,S66,T66,X66,Y66,Z66,AA66,AE66,AF66,AG66,AK66,AO66,AP66,AQ66,AU66,AV66,AW66,BA66,BB66,BC66,BD66,#REF!,#REF!,BE66,BI66,BJ66,BK66,#REF!,BL66,BP66,BT66,BW66,BU66,BV66)</f>
        <v>11</v>
      </c>
      <c r="K66" s="280"/>
      <c r="L66" s="80"/>
      <c r="M66" s="115"/>
      <c r="N66" s="117"/>
      <c r="O66" s="116"/>
      <c r="P66" s="237"/>
      <c r="Q66" s="80"/>
      <c r="R66" s="115"/>
      <c r="S66" s="115"/>
      <c r="T66" s="117"/>
      <c r="U66" s="118"/>
      <c r="V66" s="237"/>
      <c r="W66" s="80" t="s">
        <v>56</v>
      </c>
      <c r="X66" s="115" t="s">
        <v>260</v>
      </c>
      <c r="Y66" s="115" t="s">
        <v>258</v>
      </c>
      <c r="Z66" s="115" t="s">
        <v>260</v>
      </c>
      <c r="AA66" s="117" t="s">
        <v>258</v>
      </c>
      <c r="AB66" s="128">
        <v>324.80286740593897</v>
      </c>
      <c r="AC66" s="237"/>
      <c r="AD66" s="80"/>
      <c r="AE66" s="115"/>
      <c r="AF66" s="115"/>
      <c r="AG66" s="117"/>
      <c r="AH66" s="128"/>
      <c r="AI66" s="237"/>
      <c r="AJ66" s="80"/>
      <c r="AK66" s="117"/>
      <c r="AL66" s="128"/>
      <c r="AM66" s="237"/>
      <c r="AN66" s="80"/>
      <c r="AO66" s="115"/>
      <c r="AP66" s="115"/>
      <c r="AQ66" s="117"/>
      <c r="AR66" s="128"/>
      <c r="AS66" s="237"/>
      <c r="AT66" s="80"/>
      <c r="AU66" s="115"/>
      <c r="AV66" s="115"/>
      <c r="AW66" s="117"/>
      <c r="AX66" s="118"/>
      <c r="AY66" s="237"/>
      <c r="AZ66" s="80"/>
      <c r="BA66" s="115"/>
      <c r="BB66" s="115"/>
      <c r="BC66" s="115"/>
      <c r="BD66" s="115"/>
      <c r="BE66" s="117"/>
      <c r="BF66" s="118"/>
      <c r="BG66" s="237"/>
      <c r="BH66" s="80" t="s">
        <v>56</v>
      </c>
      <c r="BI66" s="115" t="s">
        <v>257</v>
      </c>
      <c r="BJ66" s="115">
        <v>13</v>
      </c>
      <c r="BK66" s="115">
        <v>10</v>
      </c>
      <c r="BL66" s="117">
        <v>12</v>
      </c>
      <c r="BM66" s="118">
        <v>202.85617162479855</v>
      </c>
      <c r="BN66" s="237"/>
      <c r="BO66" s="80"/>
      <c r="BP66" s="117"/>
      <c r="BQ66" s="118"/>
      <c r="BR66" s="237"/>
      <c r="BS66" s="80"/>
      <c r="BT66" s="115"/>
      <c r="BU66" s="115"/>
      <c r="BV66" s="115"/>
      <c r="BW66" s="117"/>
      <c r="BX66" s="129"/>
      <c r="BY66" s="130"/>
    </row>
    <row r="67" spans="1:77" s="87" customFormat="1" ht="12.75" customHeight="1" x14ac:dyDescent="0.2">
      <c r="A67" s="18">
        <v>28</v>
      </c>
      <c r="B67" s="77" t="s">
        <v>35</v>
      </c>
      <c r="C67" s="77" t="s">
        <v>1460</v>
      </c>
      <c r="D67" s="19" t="s">
        <v>1461</v>
      </c>
      <c r="E67" s="78" t="s">
        <v>1462</v>
      </c>
      <c r="F67" s="79"/>
      <c r="G67" s="119"/>
      <c r="H67" s="227">
        <f>AX67+AR67+AH67+U67+O67+AB67+BF67+BM67+BX67+AL67+BQ67</f>
        <v>523.91208362686302</v>
      </c>
      <c r="I67" s="119">
        <f>COUNTA(L67,Q67,AD67,AJ67,W67,AN67,AT67,AZ67,BO67,BH67,BS67)</f>
        <v>1</v>
      </c>
      <c r="J67" s="119">
        <f>COUNTA(M67,N67,R67,S67,T67,X67,Y67,Z67,AA67,AE67,AF67,AG67,AK67,AO67,AP67,AQ67,AU67,AV67,AW67,BA67,BB67,BC67,BD67,#REF!,#REF!,BE67,BI67,BJ67,BK67,#REF!,BL67,BP67,BT67,BW67,BU67,BV67)</f>
        <v>7</v>
      </c>
      <c r="K67" s="280"/>
      <c r="L67" s="80"/>
      <c r="M67" s="115"/>
      <c r="N67" s="117"/>
      <c r="O67" s="116"/>
      <c r="P67" s="237"/>
      <c r="Q67" s="80"/>
      <c r="R67" s="115"/>
      <c r="S67" s="115"/>
      <c r="T67" s="117"/>
      <c r="U67" s="118"/>
      <c r="V67" s="237"/>
      <c r="W67" s="80"/>
      <c r="X67" s="115"/>
      <c r="Y67" s="115"/>
      <c r="Z67" s="115"/>
      <c r="AA67" s="117"/>
      <c r="AB67" s="128"/>
      <c r="AC67" s="237"/>
      <c r="AD67" s="80"/>
      <c r="AE67" s="115"/>
      <c r="AF67" s="115"/>
      <c r="AG67" s="117"/>
      <c r="AH67" s="128"/>
      <c r="AI67" s="237"/>
      <c r="AJ67" s="80"/>
      <c r="AK67" s="117"/>
      <c r="AL67" s="128"/>
      <c r="AM67" s="237"/>
      <c r="AN67" s="80"/>
      <c r="AO67" s="115"/>
      <c r="AP67" s="115"/>
      <c r="AQ67" s="117"/>
      <c r="AR67" s="128"/>
      <c r="AS67" s="237"/>
      <c r="AT67" s="80"/>
      <c r="AU67" s="115"/>
      <c r="AV67" s="115"/>
      <c r="AW67" s="117"/>
      <c r="AX67" s="118"/>
      <c r="AY67" s="237"/>
      <c r="AZ67" s="80"/>
      <c r="BA67" s="115"/>
      <c r="BB67" s="115"/>
      <c r="BC67" s="115"/>
      <c r="BD67" s="115"/>
      <c r="BE67" s="117"/>
      <c r="BF67" s="118"/>
      <c r="BG67" s="237"/>
      <c r="BH67" s="80"/>
      <c r="BI67" s="115"/>
      <c r="BJ67" s="115"/>
      <c r="BK67" s="115"/>
      <c r="BL67" s="117"/>
      <c r="BM67" s="118"/>
      <c r="BN67" s="237"/>
      <c r="BO67" s="80"/>
      <c r="BP67" s="117"/>
      <c r="BQ67" s="118"/>
      <c r="BR67" s="237"/>
      <c r="BS67" s="80" t="s">
        <v>1463</v>
      </c>
      <c r="BT67" s="115" t="s">
        <v>255</v>
      </c>
      <c r="BU67" s="115" t="s">
        <v>254</v>
      </c>
      <c r="BV67" s="115" t="s">
        <v>254</v>
      </c>
      <c r="BW67" s="117" t="s">
        <v>254</v>
      </c>
      <c r="BX67" s="129">
        <v>523.91208362686302</v>
      </c>
      <c r="BY67" s="130"/>
    </row>
    <row r="68" spans="1:77" s="87" customFormat="1" ht="12.75" customHeight="1" x14ac:dyDescent="0.2">
      <c r="A68" s="18">
        <v>3</v>
      </c>
      <c r="B68" s="77" t="s">
        <v>712</v>
      </c>
      <c r="C68" s="77" t="s">
        <v>1484</v>
      </c>
      <c r="D68" s="19" t="s">
        <v>1485</v>
      </c>
      <c r="E68" s="78" t="s">
        <v>1486</v>
      </c>
      <c r="F68" s="79"/>
      <c r="G68" s="119"/>
      <c r="H68" s="227">
        <f>AX68+AR68+AH68+U68+O68+AB68+BF68+BM68+BX68+AL68+BQ68</f>
        <v>517.95583836562741</v>
      </c>
      <c r="I68" s="119">
        <f>COUNTA(L68,Q68,AD68,AJ68,W68,AN68,AT68,AZ68,BO68,BH68,BS68)</f>
        <v>1</v>
      </c>
      <c r="J68" s="119">
        <f>COUNTA(M68,N68,R68,S68,T68,X68,Y68,Z68,AA68,AE68,AF68,AG68,AK68,AO68,AP68,AQ68,AU68,AV68,AW68,BA68,BB68,BC68,BD68,#REF!,#REF!,BE68,BI68,BJ68,BK68,#REF!,BL68,BP68,BT68,BW68,BU68,BV68)</f>
        <v>7</v>
      </c>
      <c r="K68" s="280"/>
      <c r="L68" s="80"/>
      <c r="M68" s="115"/>
      <c r="N68" s="117"/>
      <c r="O68" s="116"/>
      <c r="P68" s="237"/>
      <c r="Q68" s="80"/>
      <c r="R68" s="115"/>
      <c r="S68" s="115"/>
      <c r="T68" s="117"/>
      <c r="U68" s="118"/>
      <c r="V68" s="237"/>
      <c r="W68" s="80"/>
      <c r="X68" s="115"/>
      <c r="Y68" s="115"/>
      <c r="Z68" s="115"/>
      <c r="AA68" s="117"/>
      <c r="AB68" s="128"/>
      <c r="AC68" s="237"/>
      <c r="AD68" s="80"/>
      <c r="AE68" s="115"/>
      <c r="AF68" s="115"/>
      <c r="AG68" s="117"/>
      <c r="AH68" s="128"/>
      <c r="AI68" s="237"/>
      <c r="AJ68" s="80"/>
      <c r="AK68" s="117"/>
      <c r="AL68" s="128"/>
      <c r="AM68" s="237"/>
      <c r="AN68" s="80"/>
      <c r="AO68" s="115"/>
      <c r="AP68" s="115"/>
      <c r="AQ68" s="117"/>
      <c r="AR68" s="128"/>
      <c r="AS68" s="237"/>
      <c r="AT68" s="80"/>
      <c r="AU68" s="115"/>
      <c r="AV68" s="115"/>
      <c r="AW68" s="117"/>
      <c r="AX68" s="118"/>
      <c r="AY68" s="237"/>
      <c r="AZ68" s="80"/>
      <c r="BA68" s="115"/>
      <c r="BB68" s="115"/>
      <c r="BC68" s="115"/>
      <c r="BD68" s="115"/>
      <c r="BE68" s="117"/>
      <c r="BF68" s="118"/>
      <c r="BG68" s="237"/>
      <c r="BH68" s="80"/>
      <c r="BI68" s="115"/>
      <c r="BJ68" s="115"/>
      <c r="BK68" s="115"/>
      <c r="BL68" s="117"/>
      <c r="BM68" s="118"/>
      <c r="BN68" s="237"/>
      <c r="BO68" s="80"/>
      <c r="BP68" s="117"/>
      <c r="BQ68" s="118"/>
      <c r="BR68" s="237"/>
      <c r="BS68" s="80" t="s">
        <v>1483</v>
      </c>
      <c r="BT68" s="115" t="s">
        <v>255</v>
      </c>
      <c r="BU68" s="115" t="s">
        <v>257</v>
      </c>
      <c r="BV68" s="115" t="s">
        <v>254</v>
      </c>
      <c r="BW68" s="117" t="s">
        <v>255</v>
      </c>
      <c r="BX68" s="129">
        <v>517.95583836562741</v>
      </c>
      <c r="BY68" s="130"/>
    </row>
    <row r="69" spans="1:77" s="87" customFormat="1" ht="12.75" customHeight="1" x14ac:dyDescent="0.2">
      <c r="A69" s="18">
        <v>4</v>
      </c>
      <c r="B69" s="77" t="s">
        <v>712</v>
      </c>
      <c r="C69" s="77" t="s">
        <v>563</v>
      </c>
      <c r="D69" s="19" t="s">
        <v>190</v>
      </c>
      <c r="E69" s="78" t="s">
        <v>191</v>
      </c>
      <c r="F69" s="79"/>
      <c r="G69" s="119">
        <f>AX69+AR69+AH69+U69+O69+AB69+AL69</f>
        <v>234.42608145770274</v>
      </c>
      <c r="H69" s="227">
        <f>AX69+AR69+AH69+U69+O69+AB69+BF69+BM69+BX69+AL69+BQ69</f>
        <v>513.70508449291583</v>
      </c>
      <c r="I69" s="119">
        <f>COUNTA(L69,Q69,AD69,AJ69,W69,AN69,AT69,AZ69,BO69,BH69,BS69)</f>
        <v>4</v>
      </c>
      <c r="J69" s="119">
        <f>COUNTA(M69,N69,R69,S69,T69,X69,Y69,Z69,AA69,AE69,AF69,AG69,AK69,AO69,AP69,AQ69,AU69,AV69,AW69,BA69,BB69,BC69,BD69,#REF!,#REF!,BE69,BI69,BJ69,BK69,#REF!,BL69,BP69,BT69,BW69,BU69,BV69)</f>
        <v>17</v>
      </c>
      <c r="K69" s="280"/>
      <c r="L69" s="80"/>
      <c r="M69" s="115"/>
      <c r="N69" s="117"/>
      <c r="O69" s="116"/>
      <c r="P69" s="237"/>
      <c r="Q69" s="80"/>
      <c r="R69" s="115"/>
      <c r="S69" s="115"/>
      <c r="T69" s="117"/>
      <c r="U69" s="118"/>
      <c r="V69" s="237"/>
      <c r="W69" s="80" t="s">
        <v>211</v>
      </c>
      <c r="X69" s="115" t="s">
        <v>24</v>
      </c>
      <c r="Y69" s="115" t="s">
        <v>26</v>
      </c>
      <c r="Z69" s="115" t="s">
        <v>24</v>
      </c>
      <c r="AA69" s="117" t="s">
        <v>24</v>
      </c>
      <c r="AB69" s="128">
        <v>75</v>
      </c>
      <c r="AC69" s="237"/>
      <c r="AD69" s="80" t="s">
        <v>35</v>
      </c>
      <c r="AE69" s="115" t="s">
        <v>310</v>
      </c>
      <c r="AF69" s="115" t="s">
        <v>310</v>
      </c>
      <c r="AG69" s="117" t="s">
        <v>662</v>
      </c>
      <c r="AH69" s="128">
        <v>55.312956478687312</v>
      </c>
      <c r="AI69" s="237"/>
      <c r="AJ69" s="80"/>
      <c r="AK69" s="117"/>
      <c r="AL69" s="128"/>
      <c r="AM69" s="237"/>
      <c r="AN69" s="80"/>
      <c r="AO69" s="115"/>
      <c r="AP69" s="115"/>
      <c r="AQ69" s="117"/>
      <c r="AR69" s="128"/>
      <c r="AS69" s="237"/>
      <c r="AT69" s="80" t="s">
        <v>676</v>
      </c>
      <c r="AU69" s="115"/>
      <c r="AV69" s="115" t="s">
        <v>24</v>
      </c>
      <c r="AW69" s="117">
        <v>3</v>
      </c>
      <c r="AX69" s="118">
        <v>104.11312497901542</v>
      </c>
      <c r="AY69" s="237"/>
      <c r="AZ69" s="80" t="s">
        <v>728</v>
      </c>
      <c r="BA69" s="115">
        <v>4</v>
      </c>
      <c r="BB69" s="115">
        <v>4</v>
      </c>
      <c r="BC69" s="115">
        <v>4</v>
      </c>
      <c r="BD69" s="115">
        <v>4</v>
      </c>
      <c r="BE69" s="117">
        <v>2</v>
      </c>
      <c r="BF69" s="118">
        <v>279.27900303521312</v>
      </c>
      <c r="BG69" s="237"/>
      <c r="BH69" s="80"/>
      <c r="BI69" s="115"/>
      <c r="BJ69" s="115"/>
      <c r="BK69" s="115"/>
      <c r="BL69" s="117"/>
      <c r="BM69" s="118"/>
      <c r="BN69" s="237"/>
      <c r="BO69" s="80"/>
      <c r="BP69" s="117"/>
      <c r="BQ69" s="118"/>
      <c r="BR69" s="237"/>
      <c r="BS69" s="80"/>
      <c r="BT69" s="115"/>
      <c r="BU69" s="115"/>
      <c r="BV69" s="115"/>
      <c r="BW69" s="117"/>
      <c r="BX69" s="129"/>
      <c r="BY69" s="130"/>
    </row>
    <row r="70" spans="1:77" s="87" customFormat="1" ht="12.75" customHeight="1" x14ac:dyDescent="0.2">
      <c r="A70" s="18">
        <v>14</v>
      </c>
      <c r="B70" s="77" t="s">
        <v>36</v>
      </c>
      <c r="C70" s="77" t="s">
        <v>343</v>
      </c>
      <c r="D70" s="19" t="s">
        <v>117</v>
      </c>
      <c r="E70" s="78" t="s">
        <v>377</v>
      </c>
      <c r="F70" s="79"/>
      <c r="G70" s="119">
        <f>AX70+AR70+AH70+U70+O70+AB70+AL70</f>
        <v>300.03121968327707</v>
      </c>
      <c r="H70" s="227">
        <f>AX70+AR70+AH70+U70+O70+AB70+BF70+BM70+BX70+AL70+BQ70</f>
        <v>513.49104006981293</v>
      </c>
      <c r="I70" s="119">
        <f>COUNTA(L70,Q70,AD70,AJ70,W70,AN70,AT70,AZ70,BO70,BH70,BS70)</f>
        <v>4</v>
      </c>
      <c r="J70" s="119">
        <f>COUNTA(M70,N70,R70,S70,T70,X70,Y70,Z70,AA70,AE70,AF70,AG70,AK70,AO70,AP70,AQ70,AU70,AV70,AW70,BA70,BB70,BC70,BD70,#REF!,#REF!,BE70,BI70,BJ70,BK70,#REF!,BL70,BP70,BT70,BW70,BU70,BV70)</f>
        <v>13</v>
      </c>
      <c r="K70" s="280"/>
      <c r="L70" s="80" t="s">
        <v>36</v>
      </c>
      <c r="M70" s="115" t="s">
        <v>25</v>
      </c>
      <c r="N70" s="117"/>
      <c r="O70" s="116">
        <v>0</v>
      </c>
      <c r="P70" s="237"/>
      <c r="Q70" s="80"/>
      <c r="R70" s="115"/>
      <c r="S70" s="115"/>
      <c r="T70" s="117"/>
      <c r="U70" s="118"/>
      <c r="V70" s="237"/>
      <c r="W70" s="80"/>
      <c r="X70" s="115"/>
      <c r="Y70" s="115"/>
      <c r="Z70" s="115"/>
      <c r="AA70" s="117"/>
      <c r="AB70" s="128"/>
      <c r="AC70" s="237"/>
      <c r="AD70" s="80" t="s">
        <v>36</v>
      </c>
      <c r="AE70" s="115" t="s">
        <v>306</v>
      </c>
      <c r="AF70" s="115" t="s">
        <v>309</v>
      </c>
      <c r="AG70" s="117" t="s">
        <v>303</v>
      </c>
      <c r="AH70" s="128">
        <v>88.481558105392381</v>
      </c>
      <c r="AI70" s="237"/>
      <c r="AJ70" s="80"/>
      <c r="AK70" s="117"/>
      <c r="AL70" s="128"/>
      <c r="AM70" s="237"/>
      <c r="AN70" s="80"/>
      <c r="AO70" s="115"/>
      <c r="AP70" s="115"/>
      <c r="AQ70" s="117"/>
      <c r="AR70" s="128"/>
      <c r="AS70" s="237"/>
      <c r="AT70" s="80" t="s">
        <v>676</v>
      </c>
      <c r="AU70" s="115"/>
      <c r="AV70" s="115">
        <v>1</v>
      </c>
      <c r="AW70" s="117">
        <v>4</v>
      </c>
      <c r="AX70" s="118">
        <v>211.54966157788471</v>
      </c>
      <c r="AY70" s="237"/>
      <c r="AZ70" s="80"/>
      <c r="BA70" s="115"/>
      <c r="BB70" s="115"/>
      <c r="BC70" s="115"/>
      <c r="BD70" s="115"/>
      <c r="BE70" s="117"/>
      <c r="BF70" s="118"/>
      <c r="BG70" s="237"/>
      <c r="BH70" s="80"/>
      <c r="BI70" s="115"/>
      <c r="BJ70" s="115"/>
      <c r="BK70" s="115"/>
      <c r="BL70" s="117"/>
      <c r="BM70" s="118"/>
      <c r="BN70" s="237"/>
      <c r="BO70" s="80"/>
      <c r="BP70" s="117"/>
      <c r="BQ70" s="118"/>
      <c r="BR70" s="237"/>
      <c r="BS70" s="80" t="s">
        <v>1502</v>
      </c>
      <c r="BT70" s="115" t="s">
        <v>305</v>
      </c>
      <c r="BU70" s="115" t="s">
        <v>261</v>
      </c>
      <c r="BV70" s="115" t="s">
        <v>261</v>
      </c>
      <c r="BW70" s="117" t="s">
        <v>303</v>
      </c>
      <c r="BX70" s="129">
        <v>213.45982038653585</v>
      </c>
      <c r="BY70" s="130"/>
    </row>
    <row r="71" spans="1:77" s="87" customFormat="1" ht="12.75" customHeight="1" x14ac:dyDescent="0.2">
      <c r="A71" s="18">
        <v>29</v>
      </c>
      <c r="B71" s="77" t="s">
        <v>35</v>
      </c>
      <c r="C71" s="77" t="s">
        <v>334</v>
      </c>
      <c r="D71" s="19" t="s">
        <v>127</v>
      </c>
      <c r="E71" s="78" t="s">
        <v>1295</v>
      </c>
      <c r="F71" s="79"/>
      <c r="G71" s="119"/>
      <c r="H71" s="227">
        <f>AX71+AR71+AH71+U71+O71+AB71+BF71+BM71+BX71+AL71+BQ71</f>
        <v>505.97762008457369</v>
      </c>
      <c r="I71" s="119">
        <f>COUNTA(L71,Q71,AD71,AJ71,W71,AN71,AT71,AZ71,BO71,BH71,BS71)</f>
        <v>2</v>
      </c>
      <c r="J71" s="119">
        <f>COUNTA(M71,N71,R71,S71,T71,X71,Y71,Z71,AA71,AE71,AF71,AG71,AK71,AO71,AP71,AQ71,AU71,AV71,AW71,BA71,BB71,BC71,BD71,#REF!,#REF!,BE71,BI71,BJ71,BK71,#REF!,BL71,BP71,BT71,BW71,BU71,BV71)</f>
        <v>11</v>
      </c>
      <c r="K71" s="280"/>
      <c r="L71" s="80"/>
      <c r="M71" s="115"/>
      <c r="N71" s="117"/>
      <c r="O71" s="116"/>
      <c r="P71" s="237"/>
      <c r="Q71" s="80"/>
      <c r="R71" s="115"/>
      <c r="S71" s="115"/>
      <c r="T71" s="117"/>
      <c r="U71" s="118"/>
      <c r="V71" s="237"/>
      <c r="W71" s="80"/>
      <c r="X71" s="115"/>
      <c r="Y71" s="115"/>
      <c r="Z71" s="115"/>
      <c r="AA71" s="117"/>
      <c r="AB71" s="128"/>
      <c r="AC71" s="237"/>
      <c r="AD71" s="80"/>
      <c r="AE71" s="115"/>
      <c r="AF71" s="115"/>
      <c r="AG71" s="117"/>
      <c r="AH71" s="128"/>
      <c r="AI71" s="237"/>
      <c r="AJ71" s="80"/>
      <c r="AK71" s="117"/>
      <c r="AL71" s="128"/>
      <c r="AM71" s="237"/>
      <c r="AN71" s="80"/>
      <c r="AO71" s="115"/>
      <c r="AP71" s="115"/>
      <c r="AQ71" s="117"/>
      <c r="AR71" s="128"/>
      <c r="AS71" s="237"/>
      <c r="AT71" s="80"/>
      <c r="AU71" s="115"/>
      <c r="AV71" s="115"/>
      <c r="AW71" s="117"/>
      <c r="AX71" s="118"/>
      <c r="AY71" s="237"/>
      <c r="AZ71" s="80"/>
      <c r="BA71" s="115"/>
      <c r="BB71" s="115"/>
      <c r="BC71" s="115"/>
      <c r="BD71" s="115"/>
      <c r="BE71" s="117"/>
      <c r="BF71" s="118"/>
      <c r="BG71" s="237"/>
      <c r="BH71" s="80" t="s">
        <v>56</v>
      </c>
      <c r="BI71" s="115">
        <v>10</v>
      </c>
      <c r="BJ71" s="115">
        <v>12</v>
      </c>
      <c r="BK71" s="115">
        <v>9</v>
      </c>
      <c r="BL71" s="117">
        <v>10</v>
      </c>
      <c r="BM71" s="118">
        <v>163.26870507558584</v>
      </c>
      <c r="BN71" s="237"/>
      <c r="BO71" s="80"/>
      <c r="BP71" s="117"/>
      <c r="BQ71" s="118"/>
      <c r="BR71" s="237"/>
      <c r="BS71" s="80" t="s">
        <v>1502</v>
      </c>
      <c r="BT71" s="115" t="s">
        <v>259</v>
      </c>
      <c r="BU71" s="115" t="s">
        <v>259</v>
      </c>
      <c r="BV71" s="115" t="s">
        <v>259</v>
      </c>
      <c r="BW71" s="117" t="s">
        <v>259</v>
      </c>
      <c r="BX71" s="129">
        <v>342.70891500898784</v>
      </c>
      <c r="BY71" s="130"/>
    </row>
    <row r="72" spans="1:77" s="87" customFormat="1" ht="12.75" customHeight="1" x14ac:dyDescent="0.2">
      <c r="A72" s="18">
        <v>14</v>
      </c>
      <c r="B72" s="77" t="s">
        <v>34</v>
      </c>
      <c r="C72" s="77" t="s">
        <v>1426</v>
      </c>
      <c r="D72" s="19" t="s">
        <v>234</v>
      </c>
      <c r="E72" s="78" t="s">
        <v>1427</v>
      </c>
      <c r="F72" s="79"/>
      <c r="G72" s="119"/>
      <c r="H72" s="227">
        <f>AX72+AR72+AH72+U72+O72+AB72+BF72+BM72+BX72+AL72+BQ72</f>
        <v>492.23126443758383</v>
      </c>
      <c r="I72" s="119">
        <f>COUNTA(L72,Q72,AD72,AJ72,W72,AN72,AT72,AZ72,BO72,BH72,BS72)</f>
        <v>1</v>
      </c>
      <c r="J72" s="119">
        <f>COUNTA(M72,N72,R72,S72,T72,X72,Y72,Z72,AA72,AE72,AF72,AG72,AK72,AO72,AP72,AQ72,AU72,AV72,AW72,BA72,BB72,BC72,BD72,#REF!,#REF!,BE72,BI72,BJ72,BK72,#REF!,BL72,BP72,BT72,BW72,BU72,BV72)</f>
        <v>7</v>
      </c>
      <c r="K72" s="280"/>
      <c r="L72" s="80"/>
      <c r="M72" s="115"/>
      <c r="N72" s="117"/>
      <c r="O72" s="116"/>
      <c r="P72" s="237"/>
      <c r="Q72" s="80"/>
      <c r="R72" s="115"/>
      <c r="S72" s="115"/>
      <c r="T72" s="117"/>
      <c r="U72" s="118"/>
      <c r="V72" s="237"/>
      <c r="W72" s="80"/>
      <c r="X72" s="115"/>
      <c r="Y72" s="115"/>
      <c r="Z72" s="115"/>
      <c r="AA72" s="117"/>
      <c r="AB72" s="128"/>
      <c r="AC72" s="237"/>
      <c r="AD72" s="80"/>
      <c r="AE72" s="115"/>
      <c r="AF72" s="115"/>
      <c r="AG72" s="117"/>
      <c r="AH72" s="128"/>
      <c r="AI72" s="237"/>
      <c r="AJ72" s="80"/>
      <c r="AK72" s="117"/>
      <c r="AL72" s="128"/>
      <c r="AM72" s="237"/>
      <c r="AN72" s="80"/>
      <c r="AO72" s="115"/>
      <c r="AP72" s="115"/>
      <c r="AQ72" s="117"/>
      <c r="AR72" s="128"/>
      <c r="AS72" s="237"/>
      <c r="AT72" s="80"/>
      <c r="AU72" s="115"/>
      <c r="AV72" s="115"/>
      <c r="AW72" s="117"/>
      <c r="AX72" s="118"/>
      <c r="AY72" s="237"/>
      <c r="AZ72" s="80"/>
      <c r="BA72" s="115"/>
      <c r="BB72" s="115"/>
      <c r="BC72" s="115"/>
      <c r="BD72" s="115"/>
      <c r="BE72" s="117"/>
      <c r="BF72" s="118"/>
      <c r="BG72" s="237"/>
      <c r="BH72" s="80"/>
      <c r="BI72" s="115"/>
      <c r="BJ72" s="115"/>
      <c r="BK72" s="115"/>
      <c r="BL72" s="117"/>
      <c r="BM72" s="118"/>
      <c r="BN72" s="237"/>
      <c r="BO72" s="80"/>
      <c r="BP72" s="117"/>
      <c r="BQ72" s="118"/>
      <c r="BR72" s="237"/>
      <c r="BS72" s="80" t="s">
        <v>56</v>
      </c>
      <c r="BT72" s="115" t="s">
        <v>260</v>
      </c>
      <c r="BU72" s="115" t="s">
        <v>254</v>
      </c>
      <c r="BV72" s="115" t="s">
        <v>257</v>
      </c>
      <c r="BW72" s="117" t="s">
        <v>259</v>
      </c>
      <c r="BX72" s="129">
        <v>492.23126443758383</v>
      </c>
      <c r="BY72" s="130"/>
    </row>
    <row r="73" spans="1:77" s="87" customFormat="1" ht="12.75" customHeight="1" x14ac:dyDescent="0.2">
      <c r="A73" s="18">
        <v>15</v>
      </c>
      <c r="B73" s="77" t="s">
        <v>36</v>
      </c>
      <c r="C73" s="77" t="s">
        <v>163</v>
      </c>
      <c r="D73" s="19" t="s">
        <v>98</v>
      </c>
      <c r="E73" s="78" t="s">
        <v>342</v>
      </c>
      <c r="F73" s="79"/>
      <c r="G73" s="119"/>
      <c r="H73" s="227">
        <f>AX73+AR73+AH73+U73+O73+AB73+BF73+BM73+BX73+AL73+BQ73</f>
        <v>460.47575072713164</v>
      </c>
      <c r="I73" s="119">
        <f>COUNTA(L73,Q73,AD73,AJ73,W73,AN73,AT73,AZ73,BO73,BH73,BS73)</f>
        <v>1</v>
      </c>
      <c r="J73" s="119">
        <f>COUNTA(M73,N73,R73,S73,T73,X73,Y73,Z73,AA73,AE73,AF73,AG73,AK73,AO73,AP73,AQ73,AU73,AV73,AW73,BA73,BB73,BC73,BD73,#REF!,#REF!,BE73,BI73,BJ73,BK73,#REF!,BL73,BP73,BT73,BW73,BU73,BV73)</f>
        <v>7</v>
      </c>
      <c r="K73" s="280"/>
      <c r="L73" s="80"/>
      <c r="M73" s="115"/>
      <c r="N73" s="117"/>
      <c r="O73" s="116"/>
      <c r="P73" s="237"/>
      <c r="Q73" s="80"/>
      <c r="R73" s="115"/>
      <c r="S73" s="115"/>
      <c r="T73" s="117"/>
      <c r="U73" s="118"/>
      <c r="V73" s="237"/>
      <c r="W73" s="80"/>
      <c r="X73" s="115"/>
      <c r="Y73" s="115"/>
      <c r="Z73" s="115"/>
      <c r="AA73" s="117"/>
      <c r="AB73" s="128"/>
      <c r="AC73" s="237"/>
      <c r="AD73" s="80"/>
      <c r="AE73" s="115"/>
      <c r="AF73" s="115"/>
      <c r="AG73" s="117"/>
      <c r="AH73" s="128"/>
      <c r="AI73" s="237"/>
      <c r="AJ73" s="80"/>
      <c r="AK73" s="117"/>
      <c r="AL73" s="128"/>
      <c r="AM73" s="237"/>
      <c r="AN73" s="80"/>
      <c r="AO73" s="115"/>
      <c r="AP73" s="115"/>
      <c r="AQ73" s="117"/>
      <c r="AR73" s="128"/>
      <c r="AS73" s="237"/>
      <c r="AT73" s="80"/>
      <c r="AU73" s="115"/>
      <c r="AV73" s="115"/>
      <c r="AW73" s="117"/>
      <c r="AX73" s="118"/>
      <c r="AY73" s="237"/>
      <c r="AZ73" s="80"/>
      <c r="BA73" s="115"/>
      <c r="BB73" s="115"/>
      <c r="BC73" s="115"/>
      <c r="BD73" s="115"/>
      <c r="BE73" s="117"/>
      <c r="BF73" s="118"/>
      <c r="BG73" s="237"/>
      <c r="BH73" s="80"/>
      <c r="BI73" s="115"/>
      <c r="BJ73" s="115"/>
      <c r="BK73" s="115"/>
      <c r="BL73" s="117"/>
      <c r="BM73" s="118"/>
      <c r="BN73" s="237"/>
      <c r="BO73" s="80"/>
      <c r="BP73" s="117"/>
      <c r="BQ73" s="118"/>
      <c r="BR73" s="237"/>
      <c r="BS73" s="80" t="s">
        <v>1463</v>
      </c>
      <c r="BT73" s="115" t="s">
        <v>254</v>
      </c>
      <c r="BU73" s="115" t="s">
        <v>255</v>
      </c>
      <c r="BV73" s="115" t="s">
        <v>255</v>
      </c>
      <c r="BW73" s="117" t="s">
        <v>255</v>
      </c>
      <c r="BX73" s="129">
        <v>460.47575072713164</v>
      </c>
      <c r="BY73" s="130"/>
    </row>
    <row r="74" spans="1:77" s="87" customFormat="1" ht="12.75" customHeight="1" x14ac:dyDescent="0.2">
      <c r="A74" s="18">
        <v>5</v>
      </c>
      <c r="B74" s="77" t="s">
        <v>712</v>
      </c>
      <c r="C74" s="77" t="s">
        <v>832</v>
      </c>
      <c r="D74" s="19" t="s">
        <v>354</v>
      </c>
      <c r="E74" s="78" t="s">
        <v>833</v>
      </c>
      <c r="F74" s="79"/>
      <c r="G74" s="119"/>
      <c r="H74" s="227">
        <f>AX74+AR74+AH74+U74+O74+AB74+BF74+BM74+BX74+AL74+BQ74</f>
        <v>452.20322409060486</v>
      </c>
      <c r="I74" s="119">
        <f>COUNTA(L74,Q74,AD74,AJ74,W74,AN74,AT74,AZ74,BO74,BH74,BS74)</f>
        <v>2</v>
      </c>
      <c r="J74" s="119">
        <f>COUNTA(M74,N74,R74,S74,T74,X74,Y74,Z74,AA74,AE74,AF74,AG74,AK74,AO74,AP74,AQ74,AU74,AV74,AW74,BA74,BB74,BC74,BD74,#REF!,#REF!,BE74,BI74,BJ74,BK74,#REF!,BL74,BP74,BT74,BW74,BU74,BV74)</f>
        <v>11</v>
      </c>
      <c r="K74" s="280"/>
      <c r="L74" s="80"/>
      <c r="M74" s="115"/>
      <c r="N74" s="117"/>
      <c r="O74" s="116"/>
      <c r="P74" s="237"/>
      <c r="Q74" s="80"/>
      <c r="R74" s="115"/>
      <c r="S74" s="115"/>
      <c r="T74" s="117"/>
      <c r="U74" s="118"/>
      <c r="V74" s="237"/>
      <c r="W74" s="80"/>
      <c r="X74" s="115"/>
      <c r="Y74" s="115"/>
      <c r="Z74" s="115"/>
      <c r="AA74" s="117"/>
      <c r="AB74" s="128"/>
      <c r="AC74" s="237"/>
      <c r="AD74" s="80"/>
      <c r="AE74" s="115"/>
      <c r="AF74" s="115"/>
      <c r="AG74" s="117"/>
      <c r="AH74" s="128"/>
      <c r="AI74" s="237"/>
      <c r="AJ74" s="80"/>
      <c r="AK74" s="117"/>
      <c r="AL74" s="128"/>
      <c r="AM74" s="237"/>
      <c r="AN74" s="80"/>
      <c r="AO74" s="115"/>
      <c r="AP74" s="115"/>
      <c r="AQ74" s="117"/>
      <c r="AR74" s="128"/>
      <c r="AS74" s="237"/>
      <c r="AT74" s="80"/>
      <c r="AU74" s="115"/>
      <c r="AV74" s="115"/>
      <c r="AW74" s="117"/>
      <c r="AX74" s="118"/>
      <c r="AY74" s="237"/>
      <c r="AZ74" s="80"/>
      <c r="BA74" s="115"/>
      <c r="BB74" s="115"/>
      <c r="BC74" s="115"/>
      <c r="BD74" s="115"/>
      <c r="BE74" s="117"/>
      <c r="BF74" s="118"/>
      <c r="BG74" s="237"/>
      <c r="BH74" s="80" t="s">
        <v>712</v>
      </c>
      <c r="BI74" s="115" t="s">
        <v>24</v>
      </c>
      <c r="BJ74" s="115" t="s">
        <v>259</v>
      </c>
      <c r="BK74" s="115" t="s">
        <v>260</v>
      </c>
      <c r="BL74" s="117" t="s">
        <v>260</v>
      </c>
      <c r="BM74" s="118">
        <v>128.28679503268748</v>
      </c>
      <c r="BN74" s="237"/>
      <c r="BO74" s="80"/>
      <c r="BP74" s="117"/>
      <c r="BQ74" s="118"/>
      <c r="BR74" s="237"/>
      <c r="BS74" s="80" t="s">
        <v>1483</v>
      </c>
      <c r="BT74" s="115" t="s">
        <v>260</v>
      </c>
      <c r="BU74" s="115" t="s">
        <v>259</v>
      </c>
      <c r="BV74" s="115" t="s">
        <v>258</v>
      </c>
      <c r="BW74" s="117" t="s">
        <v>259</v>
      </c>
      <c r="BX74" s="129">
        <v>323.91642905791741</v>
      </c>
      <c r="BY74" s="130"/>
    </row>
    <row r="75" spans="1:77" s="87" customFormat="1" ht="12.75" customHeight="1" x14ac:dyDescent="0.2">
      <c r="A75" s="18">
        <v>16</v>
      </c>
      <c r="B75" s="77" t="s">
        <v>36</v>
      </c>
      <c r="C75" s="77" t="s">
        <v>384</v>
      </c>
      <c r="D75" s="19" t="s">
        <v>128</v>
      </c>
      <c r="E75" s="78" t="s">
        <v>385</v>
      </c>
      <c r="F75" s="79"/>
      <c r="G75" s="119">
        <f>AX75+AR75+AH75+U75+O75+AB75+AL75</f>
        <v>445.10591357863677</v>
      </c>
      <c r="H75" s="227">
        <f>AX75+AR75+AH75+U75+O75+AB75+BF75+BM75+BX75+AL75+BQ75</f>
        <v>445.10591357863677</v>
      </c>
      <c r="I75" s="119">
        <f>COUNTA(L75,Q75,AD75,AJ75,W75,AN75,AT75,AZ75,BO75,BH75,BS75)</f>
        <v>3</v>
      </c>
      <c r="J75" s="119">
        <f>COUNTA(M75,N75,R75,S75,T75,X75,Y75,Z75,AA75,AE75,AF75,AG75,AK75,AO75,AP75,AQ75,AU75,AV75,AW75,BA75,BB75,BC75,BD75,#REF!,#REF!,BE75,BI75,BJ75,BK75,#REF!,BL75,BP75,BT75,BW75,BU75,BV75)</f>
        <v>10</v>
      </c>
      <c r="K75" s="280"/>
      <c r="L75" s="80" t="s">
        <v>36</v>
      </c>
      <c r="M75" s="115">
        <v>3</v>
      </c>
      <c r="N75" s="117"/>
      <c r="O75" s="116">
        <v>101.6338405137609</v>
      </c>
      <c r="P75" s="237"/>
      <c r="Q75" s="80"/>
      <c r="R75" s="115"/>
      <c r="S75" s="115"/>
      <c r="T75" s="117"/>
      <c r="U75" s="118"/>
      <c r="V75" s="237"/>
      <c r="W75" s="80"/>
      <c r="X75" s="115"/>
      <c r="Y75" s="115"/>
      <c r="Z75" s="115"/>
      <c r="AA75" s="117"/>
      <c r="AB75" s="128"/>
      <c r="AC75" s="237"/>
      <c r="AD75" s="80" t="s">
        <v>36</v>
      </c>
      <c r="AE75" s="115" t="s">
        <v>305</v>
      </c>
      <c r="AF75" s="115" t="s">
        <v>261</v>
      </c>
      <c r="AG75" s="117" t="s">
        <v>253</v>
      </c>
      <c r="AH75" s="128">
        <v>183.11332805233977</v>
      </c>
      <c r="AI75" s="237"/>
      <c r="AJ75" s="80"/>
      <c r="AK75" s="117"/>
      <c r="AL75" s="128"/>
      <c r="AM75" s="237"/>
      <c r="AN75" s="80" t="s">
        <v>36</v>
      </c>
      <c r="AO75" s="115">
        <v>5</v>
      </c>
      <c r="AP75" s="115">
        <v>7</v>
      </c>
      <c r="AQ75" s="117">
        <v>6</v>
      </c>
      <c r="AR75" s="128">
        <v>160.35874501253608</v>
      </c>
      <c r="AS75" s="237"/>
      <c r="AT75" s="80"/>
      <c r="AU75" s="115"/>
      <c r="AV75" s="115"/>
      <c r="AW75" s="117"/>
      <c r="AX75" s="118"/>
      <c r="AY75" s="237"/>
      <c r="AZ75" s="80"/>
      <c r="BA75" s="115"/>
      <c r="BB75" s="115"/>
      <c r="BC75" s="115"/>
      <c r="BD75" s="115"/>
      <c r="BE75" s="117"/>
      <c r="BF75" s="118"/>
      <c r="BG75" s="237"/>
      <c r="BH75" s="80"/>
      <c r="BI75" s="115"/>
      <c r="BJ75" s="115"/>
      <c r="BK75" s="115"/>
      <c r="BL75" s="117"/>
      <c r="BM75" s="118"/>
      <c r="BN75" s="237"/>
      <c r="BO75" s="80"/>
      <c r="BP75" s="117"/>
      <c r="BQ75" s="118"/>
      <c r="BR75" s="237"/>
      <c r="BS75" s="80"/>
      <c r="BT75" s="115"/>
      <c r="BU75" s="115"/>
      <c r="BV75" s="115"/>
      <c r="BW75" s="117"/>
      <c r="BX75" s="129"/>
      <c r="BY75" s="130"/>
    </row>
    <row r="76" spans="1:77" s="87" customFormat="1" ht="12.75" customHeight="1" x14ac:dyDescent="0.2">
      <c r="A76" s="18">
        <v>6</v>
      </c>
      <c r="B76" s="77" t="s">
        <v>519</v>
      </c>
      <c r="C76" s="77" t="s">
        <v>1456</v>
      </c>
      <c r="D76" s="19" t="s">
        <v>226</v>
      </c>
      <c r="E76" s="78" t="s">
        <v>1457</v>
      </c>
      <c r="F76" s="79"/>
      <c r="G76" s="119"/>
      <c r="H76" s="227">
        <f>AX76+AR76+AH76+U76+O76+AB76+BF76+BM76+BX76+AL76+BQ76</f>
        <v>434.82741131911462</v>
      </c>
      <c r="I76" s="119">
        <f>COUNTA(L76,Q76,AD76,AJ76,W76,AN76,AT76,AZ76,BO76,BH76,BS76)</f>
        <v>1</v>
      </c>
      <c r="J76" s="119">
        <f>COUNTA(M76,N76,R76,S76,T76,X76,Y76,Z76,AA76,AE76,AF76,AG76,AK76,AO76,AP76,AQ76,AU76,AV76,AW76,BA76,BB76,BC76,BD76,#REF!,#REF!,BE76,BI76,BJ76,BK76,#REF!,BL76,BP76,BT76,BW76,BU76,BV76)</f>
        <v>7</v>
      </c>
      <c r="K76" s="280"/>
      <c r="L76" s="80"/>
      <c r="M76" s="115"/>
      <c r="N76" s="117"/>
      <c r="O76" s="116"/>
      <c r="P76" s="237"/>
      <c r="Q76" s="80"/>
      <c r="R76" s="115"/>
      <c r="S76" s="115"/>
      <c r="T76" s="117"/>
      <c r="U76" s="118"/>
      <c r="V76" s="237"/>
      <c r="W76" s="80"/>
      <c r="X76" s="115"/>
      <c r="Y76" s="115"/>
      <c r="Z76" s="115"/>
      <c r="AA76" s="117"/>
      <c r="AB76" s="128"/>
      <c r="AC76" s="237"/>
      <c r="AD76" s="80"/>
      <c r="AE76" s="115"/>
      <c r="AF76" s="115"/>
      <c r="AG76" s="117"/>
      <c r="AH76" s="128"/>
      <c r="AI76" s="237"/>
      <c r="AJ76" s="80"/>
      <c r="AK76" s="117"/>
      <c r="AL76" s="128"/>
      <c r="AM76" s="237"/>
      <c r="AN76" s="80"/>
      <c r="AO76" s="115"/>
      <c r="AP76" s="115"/>
      <c r="AQ76" s="117"/>
      <c r="AR76" s="128"/>
      <c r="AS76" s="237"/>
      <c r="AT76" s="80"/>
      <c r="AU76" s="115"/>
      <c r="AV76" s="115"/>
      <c r="AW76" s="117"/>
      <c r="AX76" s="118"/>
      <c r="AY76" s="237"/>
      <c r="AZ76" s="80"/>
      <c r="BA76" s="115"/>
      <c r="BB76" s="115"/>
      <c r="BC76" s="115"/>
      <c r="BD76" s="115"/>
      <c r="BE76" s="117"/>
      <c r="BF76" s="118"/>
      <c r="BG76" s="237"/>
      <c r="BH76" s="80"/>
      <c r="BI76" s="115"/>
      <c r="BJ76" s="115"/>
      <c r="BK76" s="115"/>
      <c r="BL76" s="117"/>
      <c r="BM76" s="118"/>
      <c r="BN76" s="237"/>
      <c r="BO76" s="80"/>
      <c r="BP76" s="117"/>
      <c r="BQ76" s="118"/>
      <c r="BR76" s="237"/>
      <c r="BS76" s="80" t="s">
        <v>102</v>
      </c>
      <c r="BT76" s="115" t="s">
        <v>257</v>
      </c>
      <c r="BU76" s="115" t="s">
        <v>257</v>
      </c>
      <c r="BV76" s="115" t="s">
        <v>254</v>
      </c>
      <c r="BW76" s="117" t="s">
        <v>255</v>
      </c>
      <c r="BX76" s="129">
        <v>434.82741131911462</v>
      </c>
      <c r="BY76" s="130"/>
    </row>
    <row r="77" spans="1:77" s="87" customFormat="1" ht="12.75" customHeight="1" x14ac:dyDescent="0.2">
      <c r="A77" s="18">
        <v>30</v>
      </c>
      <c r="B77" s="77" t="s">
        <v>35</v>
      </c>
      <c r="C77" s="77" t="s">
        <v>254</v>
      </c>
      <c r="D77" s="19" t="s">
        <v>1346</v>
      </c>
      <c r="E77" s="78" t="s">
        <v>1347</v>
      </c>
      <c r="F77" s="79"/>
      <c r="G77" s="119"/>
      <c r="H77" s="227">
        <f>AX77+AR77+AH77+U77+O77+AB77+BF77+BM77+BX77+AL77+BQ77</f>
        <v>424.59704827749204</v>
      </c>
      <c r="I77" s="119">
        <f>COUNTA(L77,Q77,AD77,AJ77,W77,AN77,AT77,AZ77,BO77,BH77,BS77)</f>
        <v>2</v>
      </c>
      <c r="J77" s="119">
        <f>COUNTA(M77,N77,R77,S77,T77,X77,Y77,Z77,AA77,AE77,AF77,AG77,AK77,AO77,AP77,AQ77,AU77,AV77,AW77,BA77,BB77,BC77,BD77,#REF!,#REF!,BE77,BI77,BJ77,BK77,#REF!,BL77,BP77,BT77,BW77,BU77,BV77)</f>
        <v>11</v>
      </c>
      <c r="K77" s="280"/>
      <c r="L77" s="80"/>
      <c r="M77" s="115"/>
      <c r="N77" s="117"/>
      <c r="O77" s="116"/>
      <c r="P77" s="237"/>
      <c r="Q77" s="80"/>
      <c r="R77" s="115"/>
      <c r="S77" s="115"/>
      <c r="T77" s="117"/>
      <c r="U77" s="118"/>
      <c r="V77" s="237"/>
      <c r="W77" s="80"/>
      <c r="X77" s="115"/>
      <c r="Y77" s="115"/>
      <c r="Z77" s="115"/>
      <c r="AA77" s="117"/>
      <c r="AB77" s="128"/>
      <c r="AC77" s="237"/>
      <c r="AD77" s="80"/>
      <c r="AE77" s="115"/>
      <c r="AF77" s="115"/>
      <c r="AG77" s="117"/>
      <c r="AH77" s="128"/>
      <c r="AI77" s="237"/>
      <c r="AJ77" s="80"/>
      <c r="AK77" s="117"/>
      <c r="AL77" s="128"/>
      <c r="AM77" s="237"/>
      <c r="AN77" s="80"/>
      <c r="AO77" s="115"/>
      <c r="AP77" s="115"/>
      <c r="AQ77" s="117"/>
      <c r="AR77" s="128"/>
      <c r="AS77" s="237"/>
      <c r="AT77" s="80"/>
      <c r="AU77" s="115"/>
      <c r="AV77" s="115"/>
      <c r="AW77" s="117"/>
      <c r="AX77" s="118"/>
      <c r="AY77" s="237"/>
      <c r="AZ77" s="80"/>
      <c r="BA77" s="115"/>
      <c r="BB77" s="115"/>
      <c r="BC77" s="115"/>
      <c r="BD77" s="115"/>
      <c r="BE77" s="117"/>
      <c r="BF77" s="118"/>
      <c r="BG77" s="237"/>
      <c r="BH77" s="80" t="s">
        <v>57</v>
      </c>
      <c r="BI77" s="115" t="s">
        <v>258</v>
      </c>
      <c r="BJ77" s="115" t="s">
        <v>258</v>
      </c>
      <c r="BK77" s="115">
        <v>6</v>
      </c>
      <c r="BL77" s="117" t="s">
        <v>258</v>
      </c>
      <c r="BM77" s="118">
        <v>239.80304678447482</v>
      </c>
      <c r="BN77" s="237"/>
      <c r="BO77" s="80"/>
      <c r="BP77" s="117"/>
      <c r="BQ77" s="118"/>
      <c r="BR77" s="237"/>
      <c r="BS77" s="80" t="s">
        <v>102</v>
      </c>
      <c r="BT77" s="115" t="s">
        <v>258</v>
      </c>
      <c r="BU77" s="115" t="s">
        <v>260</v>
      </c>
      <c r="BV77" s="115" t="s">
        <v>24</v>
      </c>
      <c r="BW77" s="117" t="s">
        <v>258</v>
      </c>
      <c r="BX77" s="129">
        <v>184.79400149301722</v>
      </c>
      <c r="BY77" s="130"/>
    </row>
    <row r="78" spans="1:77" s="87" customFormat="1" ht="12.75" customHeight="1" x14ac:dyDescent="0.2">
      <c r="A78" s="18">
        <v>15</v>
      </c>
      <c r="B78" s="77" t="s">
        <v>34</v>
      </c>
      <c r="C78" s="77" t="s">
        <v>542</v>
      </c>
      <c r="D78" s="19" t="s">
        <v>109</v>
      </c>
      <c r="E78" s="78" t="s">
        <v>359</v>
      </c>
      <c r="F78" s="79"/>
      <c r="G78" s="119">
        <f>AX78+AR78+AH78+U78+O78+AB78+AL78</f>
        <v>326.16742537663475</v>
      </c>
      <c r="H78" s="227">
        <f>AX78+AR78+AH78+U78+O78+AB78+BF78+BM78+BX78+AL78+BQ78</f>
        <v>418.57639005398175</v>
      </c>
      <c r="I78" s="119">
        <f>COUNTA(L78,Q78,AD78,AJ78,W78,AN78,AT78,AZ78,BO78,BH78,BS78)</f>
        <v>5</v>
      </c>
      <c r="J78" s="119">
        <f>COUNTA(M78,N78,R78,S78,T78,X78,Y78,Z78,AA78,AE78,AF78,AG78,AK78,AO78,AP78,AQ78,AU78,AV78,AW78,BA78,BB78,BC78,BD78,#REF!,#REF!,BE78,BI78,BJ78,BK78,#REF!,BL78,BP78,BT78,BW78,BU78,BV78)</f>
        <v>19</v>
      </c>
      <c r="K78" s="280"/>
      <c r="L78" s="80"/>
      <c r="M78" s="115"/>
      <c r="N78" s="117"/>
      <c r="O78" s="116"/>
      <c r="P78" s="237"/>
      <c r="Q78" s="80" t="s">
        <v>34</v>
      </c>
      <c r="R78" s="115"/>
      <c r="S78" s="115">
        <v>5</v>
      </c>
      <c r="T78" s="117">
        <v>5</v>
      </c>
      <c r="U78" s="118">
        <v>74.58479127142914</v>
      </c>
      <c r="V78" s="237"/>
      <c r="W78" s="80" t="s">
        <v>58</v>
      </c>
      <c r="X78" s="115" t="s">
        <v>257</v>
      </c>
      <c r="Y78" s="115" t="s">
        <v>259</v>
      </c>
      <c r="Z78" s="115" t="s">
        <v>24</v>
      </c>
      <c r="AA78" s="117" t="s">
        <v>259</v>
      </c>
      <c r="AB78" s="128">
        <v>131.09243748081781</v>
      </c>
      <c r="AC78" s="237"/>
      <c r="AD78" s="80" t="s">
        <v>34</v>
      </c>
      <c r="AE78" s="115" t="s">
        <v>261</v>
      </c>
      <c r="AF78" s="115" t="s">
        <v>261</v>
      </c>
      <c r="AG78" s="117">
        <v>6</v>
      </c>
      <c r="AH78" s="128">
        <v>60.490196624387799</v>
      </c>
      <c r="AI78" s="237"/>
      <c r="AJ78" s="80"/>
      <c r="AK78" s="117"/>
      <c r="AL78" s="128"/>
      <c r="AM78" s="237"/>
      <c r="AN78" s="80" t="s">
        <v>55</v>
      </c>
      <c r="AO78" s="115">
        <v>5</v>
      </c>
      <c r="AP78" s="115">
        <v>5</v>
      </c>
      <c r="AQ78" s="117">
        <v>5</v>
      </c>
      <c r="AR78" s="128">
        <v>60</v>
      </c>
      <c r="AS78" s="237"/>
      <c r="AT78" s="80"/>
      <c r="AU78" s="115"/>
      <c r="AV78" s="115"/>
      <c r="AW78" s="117"/>
      <c r="AX78" s="118"/>
      <c r="AY78" s="237"/>
      <c r="AZ78" s="80"/>
      <c r="BA78" s="115"/>
      <c r="BB78" s="115"/>
      <c r="BC78" s="115"/>
      <c r="BD78" s="115"/>
      <c r="BE78" s="117"/>
      <c r="BF78" s="118"/>
      <c r="BG78" s="237"/>
      <c r="BH78" s="80"/>
      <c r="BI78" s="115"/>
      <c r="BJ78" s="115"/>
      <c r="BK78" s="115"/>
      <c r="BL78" s="117"/>
      <c r="BM78" s="118"/>
      <c r="BN78" s="237"/>
      <c r="BO78" s="80"/>
      <c r="BP78" s="117"/>
      <c r="BQ78" s="118"/>
      <c r="BR78" s="237"/>
      <c r="BS78" s="80" t="s">
        <v>102</v>
      </c>
      <c r="BT78" s="115" t="s">
        <v>24</v>
      </c>
      <c r="BU78" s="115" t="s">
        <v>261</v>
      </c>
      <c r="BV78" s="115" t="s">
        <v>260</v>
      </c>
      <c r="BW78" s="117" t="s">
        <v>260</v>
      </c>
      <c r="BX78" s="129">
        <v>92.408964677347029</v>
      </c>
      <c r="BY78" s="130"/>
    </row>
    <row r="79" spans="1:77" s="87" customFormat="1" ht="12.75" customHeight="1" x14ac:dyDescent="0.2">
      <c r="A79" s="18">
        <v>31</v>
      </c>
      <c r="B79" s="77" t="s">
        <v>35</v>
      </c>
      <c r="C79" s="77" t="s">
        <v>1326</v>
      </c>
      <c r="D79" s="19" t="s">
        <v>1327</v>
      </c>
      <c r="E79" s="78" t="s">
        <v>1328</v>
      </c>
      <c r="F79" s="79"/>
      <c r="G79" s="119"/>
      <c r="H79" s="227">
        <f>AX79+AR79+AH79+U79+O79+AB79+BF79+BM79+BX79+AL79+BQ79</f>
        <v>405.49019725020128</v>
      </c>
      <c r="I79" s="119">
        <f>COUNTA(L79,Q79,AD79,AJ79,W79,AN79,AT79,AZ79,BO79,BH79,BS79)</f>
        <v>1</v>
      </c>
      <c r="J79" s="119">
        <f>COUNTA(M79,N79,R79,S79,T79,X79,Y79,Z79,AA79,AE79,AF79,AG79,AK79,AO79,AP79,AQ79,AU79,AV79,AW79,BA79,BB79,BC79,BD79,#REF!,#REF!,BE79,BI79,BJ79,BK79,#REF!,BL79,BP79,BT79,BW79,BU79,BV79)</f>
        <v>7</v>
      </c>
      <c r="K79" s="280"/>
      <c r="L79" s="80"/>
      <c r="M79" s="115"/>
      <c r="N79" s="117"/>
      <c r="O79" s="116"/>
      <c r="P79" s="237"/>
      <c r="Q79" s="80"/>
      <c r="R79" s="115"/>
      <c r="S79" s="115"/>
      <c r="T79" s="117"/>
      <c r="U79" s="118"/>
      <c r="V79" s="237"/>
      <c r="W79" s="80"/>
      <c r="X79" s="115"/>
      <c r="Y79" s="115"/>
      <c r="Z79" s="115"/>
      <c r="AA79" s="117"/>
      <c r="AB79" s="128"/>
      <c r="AC79" s="237"/>
      <c r="AD79" s="80"/>
      <c r="AE79" s="115"/>
      <c r="AF79" s="115"/>
      <c r="AG79" s="117"/>
      <c r="AH79" s="128"/>
      <c r="AI79" s="237"/>
      <c r="AJ79" s="80"/>
      <c r="AK79" s="117"/>
      <c r="AL79" s="128"/>
      <c r="AM79" s="237"/>
      <c r="AN79" s="80"/>
      <c r="AO79" s="115"/>
      <c r="AP79" s="115"/>
      <c r="AQ79" s="117"/>
      <c r="AR79" s="128"/>
      <c r="AS79" s="237"/>
      <c r="AT79" s="80"/>
      <c r="AU79" s="115"/>
      <c r="AV79" s="115"/>
      <c r="AW79" s="117"/>
      <c r="AX79" s="118"/>
      <c r="AY79" s="237"/>
      <c r="AZ79" s="80"/>
      <c r="BA79" s="115"/>
      <c r="BB79" s="115"/>
      <c r="BC79" s="115"/>
      <c r="BD79" s="115"/>
      <c r="BE79" s="117"/>
      <c r="BF79" s="118"/>
      <c r="BG79" s="237"/>
      <c r="BH79" s="80" t="s">
        <v>57</v>
      </c>
      <c r="BI79" s="115">
        <v>3</v>
      </c>
      <c r="BJ79" s="115" t="s">
        <v>257</v>
      </c>
      <c r="BK79" s="115" t="s">
        <v>255</v>
      </c>
      <c r="BL79" s="117" t="s">
        <v>255</v>
      </c>
      <c r="BM79" s="118">
        <v>405.49019725020128</v>
      </c>
      <c r="BN79" s="237"/>
      <c r="BO79" s="80"/>
      <c r="BP79" s="117"/>
      <c r="BQ79" s="118"/>
      <c r="BR79" s="237"/>
      <c r="BS79" s="80"/>
      <c r="BT79" s="115"/>
      <c r="BU79" s="115"/>
      <c r="BV79" s="115"/>
      <c r="BW79" s="117"/>
      <c r="BX79" s="129"/>
      <c r="BY79" s="130"/>
    </row>
    <row r="80" spans="1:77" s="87" customFormat="1" ht="12.75" customHeight="1" x14ac:dyDescent="0.2">
      <c r="A80" s="18">
        <v>32</v>
      </c>
      <c r="B80" s="77" t="s">
        <v>35</v>
      </c>
      <c r="C80" s="77" t="s">
        <v>426</v>
      </c>
      <c r="D80" s="19" t="s">
        <v>245</v>
      </c>
      <c r="E80" s="78" t="s">
        <v>1545</v>
      </c>
      <c r="F80" s="79"/>
      <c r="G80" s="119">
        <f>AX80+AR80+AH80+U80+O80+AB80+AL80</f>
        <v>389.92095968988684</v>
      </c>
      <c r="H80" s="227">
        <f>AX80+AR80+AH80+U80+O80+AB80+BF80+BM80+BX80+AL80+BQ80</f>
        <v>389.92095968988684</v>
      </c>
      <c r="I80" s="119">
        <f>COUNTA(L80,Q80,AD80,AJ80,W80,AN80,AT80,AZ80,BO80,BH80,BS80)</f>
        <v>3</v>
      </c>
      <c r="J80" s="119">
        <f>COUNTA(M80,N80,R80,S80,T80,X80,Y80,Z80,AA80,AE80,AF80,AG80,AK80,AO80,AP80,AQ80,AU80,AV80,AW80,BA80,BB80,BC80,BD80,#REF!,#REF!,BE80,BI80,BJ80,BK80,#REF!,BL80,BP80,BT80,BW80,BU80,BV80)</f>
        <v>12</v>
      </c>
      <c r="K80" s="280"/>
      <c r="L80" s="80"/>
      <c r="M80" s="115"/>
      <c r="N80" s="117"/>
      <c r="O80" s="116"/>
      <c r="P80" s="237"/>
      <c r="Q80" s="80" t="s">
        <v>57</v>
      </c>
      <c r="R80" s="115" t="s">
        <v>24</v>
      </c>
      <c r="S80" s="115">
        <v>5</v>
      </c>
      <c r="T80" s="117" t="s">
        <v>24</v>
      </c>
      <c r="U80" s="118">
        <v>95.051499783199063</v>
      </c>
      <c r="V80" s="237"/>
      <c r="W80" s="80"/>
      <c r="X80" s="115"/>
      <c r="Y80" s="115"/>
      <c r="Z80" s="115"/>
      <c r="AA80" s="117"/>
      <c r="AB80" s="128"/>
      <c r="AC80" s="237"/>
      <c r="AD80" s="80" t="s">
        <v>35</v>
      </c>
      <c r="AE80" s="115" t="s">
        <v>328</v>
      </c>
      <c r="AF80" s="115" t="s">
        <v>306</v>
      </c>
      <c r="AG80" s="117" t="s">
        <v>329</v>
      </c>
      <c r="AH80" s="128">
        <v>160.33295795547932</v>
      </c>
      <c r="AI80" s="237"/>
      <c r="AJ80" s="80"/>
      <c r="AK80" s="117"/>
      <c r="AL80" s="128"/>
      <c r="AM80" s="237"/>
      <c r="AN80" s="80" t="s">
        <v>57</v>
      </c>
      <c r="AO80" s="115">
        <v>4</v>
      </c>
      <c r="AP80" s="115">
        <v>4</v>
      </c>
      <c r="AQ80" s="117">
        <v>4</v>
      </c>
      <c r="AR80" s="128">
        <v>134.53650195120846</v>
      </c>
      <c r="AS80" s="237"/>
      <c r="AT80" s="80"/>
      <c r="AU80" s="115"/>
      <c r="AV80" s="115"/>
      <c r="AW80" s="117"/>
      <c r="AX80" s="118"/>
      <c r="AY80" s="237"/>
      <c r="AZ80" s="80"/>
      <c r="BA80" s="115"/>
      <c r="BB80" s="115"/>
      <c r="BC80" s="115"/>
      <c r="BD80" s="115"/>
      <c r="BE80" s="117"/>
      <c r="BF80" s="118"/>
      <c r="BG80" s="237"/>
      <c r="BH80" s="80"/>
      <c r="BI80" s="115"/>
      <c r="BJ80" s="115"/>
      <c r="BK80" s="115"/>
      <c r="BL80" s="117"/>
      <c r="BM80" s="118"/>
      <c r="BN80" s="237"/>
      <c r="BO80" s="80"/>
      <c r="BP80" s="117"/>
      <c r="BQ80" s="118"/>
      <c r="BR80" s="237"/>
      <c r="BS80" s="80"/>
      <c r="BT80" s="115"/>
      <c r="BU80" s="115"/>
      <c r="BV80" s="115"/>
      <c r="BW80" s="117"/>
      <c r="BX80" s="129"/>
      <c r="BY80" s="130"/>
    </row>
    <row r="81" spans="1:77" s="87" customFormat="1" ht="12.75" customHeight="1" x14ac:dyDescent="0.2">
      <c r="A81" s="18">
        <v>16</v>
      </c>
      <c r="B81" s="77" t="s">
        <v>34</v>
      </c>
      <c r="C81" s="77" t="s">
        <v>327</v>
      </c>
      <c r="D81" s="19" t="s">
        <v>231</v>
      </c>
      <c r="E81" s="78" t="s">
        <v>541</v>
      </c>
      <c r="F81" s="79"/>
      <c r="G81" s="119">
        <f>AX81+AR81+AH81+U81+O81+AB81+AL81</f>
        <v>189.5880017344075</v>
      </c>
      <c r="H81" s="227">
        <f>AX81+AR81+AH81+U81+O81+AB81+BF81+BM81+BX81+AL81+BQ81</f>
        <v>387.98056642159906</v>
      </c>
      <c r="I81" s="119">
        <f>COUNTA(L81,Q81,AD81,AJ81,W81,AN81,AT81,AZ81,BO81,BH81,BS81)</f>
        <v>2</v>
      </c>
      <c r="J81" s="119">
        <f>COUNTA(M81,N81,R81,S81,T81,X81,Y81,Z81,AA81,AE81,AF81,AG81,AK81,AO81,AP81,AQ81,AU81,AV81,AW81,BA81,BB81,BC81,BD81,#REF!,#REF!,BE81,BI81,BJ81,BK81,#REF!,BL81,BP81,BT81,BW81,BU81,BV81)</f>
        <v>11</v>
      </c>
      <c r="K81" s="280"/>
      <c r="L81" s="80"/>
      <c r="M81" s="115"/>
      <c r="N81" s="117"/>
      <c r="O81" s="116"/>
      <c r="P81" s="237"/>
      <c r="Q81" s="80"/>
      <c r="R81" s="115"/>
      <c r="S81" s="115"/>
      <c r="T81" s="117"/>
      <c r="U81" s="118"/>
      <c r="V81" s="237"/>
      <c r="W81" s="80" t="s">
        <v>58</v>
      </c>
      <c r="X81" s="115" t="s">
        <v>25</v>
      </c>
      <c r="Y81" s="115" t="s">
        <v>255</v>
      </c>
      <c r="Z81" s="115" t="s">
        <v>258</v>
      </c>
      <c r="AA81" s="117" t="s">
        <v>258</v>
      </c>
      <c r="AB81" s="128">
        <v>189.5880017344075</v>
      </c>
      <c r="AC81" s="237"/>
      <c r="AD81" s="80"/>
      <c r="AE81" s="115"/>
      <c r="AF81" s="115"/>
      <c r="AG81" s="117"/>
      <c r="AH81" s="128"/>
      <c r="AI81" s="237"/>
      <c r="AJ81" s="80"/>
      <c r="AK81" s="117"/>
      <c r="AL81" s="128"/>
      <c r="AM81" s="237"/>
      <c r="AN81" s="80"/>
      <c r="AO81" s="115"/>
      <c r="AP81" s="115"/>
      <c r="AQ81" s="117"/>
      <c r="AR81" s="128"/>
      <c r="AS81" s="237"/>
      <c r="AT81" s="80"/>
      <c r="AU81" s="115"/>
      <c r="AV81" s="115"/>
      <c r="AW81" s="117"/>
      <c r="AX81" s="118"/>
      <c r="AY81" s="237"/>
      <c r="AZ81" s="80"/>
      <c r="BA81" s="115"/>
      <c r="BB81" s="115"/>
      <c r="BC81" s="115"/>
      <c r="BD81" s="115"/>
      <c r="BE81" s="117"/>
      <c r="BF81" s="118"/>
      <c r="BG81" s="237"/>
      <c r="BH81" s="80"/>
      <c r="BI81" s="115"/>
      <c r="BJ81" s="115"/>
      <c r="BK81" s="115"/>
      <c r="BL81" s="117"/>
      <c r="BM81" s="118"/>
      <c r="BN81" s="237"/>
      <c r="BO81" s="80"/>
      <c r="BP81" s="117"/>
      <c r="BQ81" s="118"/>
      <c r="BR81" s="237"/>
      <c r="BS81" s="80" t="s">
        <v>55</v>
      </c>
      <c r="BT81" s="115" t="s">
        <v>303</v>
      </c>
      <c r="BU81" s="115" t="s">
        <v>305</v>
      </c>
      <c r="BV81" s="115" t="s">
        <v>24</v>
      </c>
      <c r="BW81" s="117" t="s">
        <v>303</v>
      </c>
      <c r="BX81" s="129">
        <v>198.39256468719159</v>
      </c>
      <c r="BY81" s="130"/>
    </row>
    <row r="82" spans="1:77" s="87" customFormat="1" ht="12.75" customHeight="1" x14ac:dyDescent="0.2">
      <c r="A82" s="18">
        <v>6</v>
      </c>
      <c r="B82" s="77" t="s">
        <v>712</v>
      </c>
      <c r="C82" s="77"/>
      <c r="D82" s="19" t="s">
        <v>356</v>
      </c>
      <c r="E82" s="78" t="s">
        <v>170</v>
      </c>
      <c r="F82" s="79"/>
      <c r="G82" s="119">
        <f>AX82+AR82+AH82+U82+O82+AB82+AL82</f>
        <v>114.35946872114459</v>
      </c>
      <c r="H82" s="227">
        <f>AX82+AR82+AH82+U82+O82+AB82+BF82+BM82+BX82+AL82+BQ82</f>
        <v>385.80129667872961</v>
      </c>
      <c r="I82" s="119">
        <f>COUNTA(L82,Q82,AD82,AJ82,W82,AN82,AT82,AZ82,BO82,BH82,BS82)</f>
        <v>3</v>
      </c>
      <c r="J82" s="119">
        <f>COUNTA(M82,N82,R82,S82,T82,X82,Y82,Z82,AA82,AE82,AF82,AG82,AK82,AO82,AP82,AQ82,AU82,AV82,AW82,BA82,BB82,BC82,BD82,#REF!,#REF!,BE82,BI82,BJ82,BK82,#REF!,BL82,BP82,BT82,BW82,BU82,BV82)</f>
        <v>11</v>
      </c>
      <c r="K82" s="280"/>
      <c r="L82" s="80" t="s">
        <v>35</v>
      </c>
      <c r="M82" s="115">
        <v>4</v>
      </c>
      <c r="N82" s="117"/>
      <c r="O82" s="116">
        <v>58.80456295278406</v>
      </c>
      <c r="P82" s="237"/>
      <c r="Q82" s="80"/>
      <c r="R82" s="115"/>
      <c r="S82" s="115"/>
      <c r="T82" s="117"/>
      <c r="U82" s="118"/>
      <c r="V82" s="237"/>
      <c r="W82" s="80"/>
      <c r="X82" s="115"/>
      <c r="Y82" s="115"/>
      <c r="Z82" s="115"/>
      <c r="AA82" s="117"/>
      <c r="AB82" s="128"/>
      <c r="AC82" s="237"/>
      <c r="AD82" s="80" t="s">
        <v>35</v>
      </c>
      <c r="AE82" s="115" t="s">
        <v>662</v>
      </c>
      <c r="AF82" s="115" t="s">
        <v>24</v>
      </c>
      <c r="AG82" s="117" t="s">
        <v>307</v>
      </c>
      <c r="AH82" s="128">
        <v>55.554905768360541</v>
      </c>
      <c r="AI82" s="237"/>
      <c r="AJ82" s="80"/>
      <c r="AK82" s="117"/>
      <c r="AL82" s="128"/>
      <c r="AM82" s="237"/>
      <c r="AN82" s="80"/>
      <c r="AO82" s="115"/>
      <c r="AP82" s="115"/>
      <c r="AQ82" s="117"/>
      <c r="AR82" s="128"/>
      <c r="AS82" s="237"/>
      <c r="AT82" s="80"/>
      <c r="AU82" s="115"/>
      <c r="AV82" s="115"/>
      <c r="AW82" s="117"/>
      <c r="AX82" s="118"/>
      <c r="AY82" s="237"/>
      <c r="AZ82" s="80"/>
      <c r="BA82" s="115"/>
      <c r="BB82" s="115"/>
      <c r="BC82" s="115"/>
      <c r="BD82" s="115"/>
      <c r="BE82" s="117"/>
      <c r="BF82" s="118"/>
      <c r="BG82" s="237"/>
      <c r="BH82" s="80"/>
      <c r="BI82" s="115"/>
      <c r="BJ82" s="115"/>
      <c r="BK82" s="115"/>
      <c r="BL82" s="117"/>
      <c r="BM82" s="118"/>
      <c r="BN82" s="237"/>
      <c r="BO82" s="80"/>
      <c r="BP82" s="117"/>
      <c r="BQ82" s="118"/>
      <c r="BR82" s="237"/>
      <c r="BS82" s="80" t="s">
        <v>1483</v>
      </c>
      <c r="BT82" s="115" t="s">
        <v>259</v>
      </c>
      <c r="BU82" s="115" t="s">
        <v>261</v>
      </c>
      <c r="BV82" s="115" t="s">
        <v>260</v>
      </c>
      <c r="BW82" s="117" t="s">
        <v>260</v>
      </c>
      <c r="BX82" s="129">
        <v>271.44182795758502</v>
      </c>
      <c r="BY82" s="130"/>
    </row>
    <row r="83" spans="1:77" s="87" customFormat="1" ht="12.75" customHeight="1" x14ac:dyDescent="0.2">
      <c r="A83" s="18">
        <v>17</v>
      </c>
      <c r="B83" s="77" t="s">
        <v>34</v>
      </c>
      <c r="C83" s="77" t="s">
        <v>735</v>
      </c>
      <c r="D83" s="19" t="s">
        <v>1522</v>
      </c>
      <c r="E83" s="78" t="s">
        <v>1540</v>
      </c>
      <c r="F83" s="79"/>
      <c r="G83" s="119"/>
      <c r="H83" s="227">
        <f>AX83+AR83+AH83+U83+O83+AB83+BF83+BM83+BX83+AL83+BQ83</f>
        <v>384.2667503568731</v>
      </c>
      <c r="I83" s="119">
        <f>COUNTA(L83,Q83,AD83,AJ83,W83,AN83,AT83,AZ83,BO83,BH83,BS83)</f>
        <v>1</v>
      </c>
      <c r="J83" s="119">
        <f>COUNTA(M83,N83,R83,S83,T83,X83,Y83,Z83,AA83,AE83,AF83,AG83,AK83,AO83,AP83,AQ83,AU83,AV83,AW83,BA83,BB83,BC83,BD83,#REF!,#REF!,BE83,BI83,BJ83,BK83,#REF!,BL83,BP83,BT83,BW83,BU83,BV83)</f>
        <v>8</v>
      </c>
      <c r="K83" s="280"/>
      <c r="L83" s="80"/>
      <c r="M83" s="115"/>
      <c r="N83" s="117"/>
      <c r="O83" s="116"/>
      <c r="P83" s="237"/>
      <c r="Q83" s="80"/>
      <c r="R83" s="115"/>
      <c r="S83" s="115"/>
      <c r="T83" s="117"/>
      <c r="U83" s="118"/>
      <c r="V83" s="237"/>
      <c r="W83" s="80"/>
      <c r="X83" s="115"/>
      <c r="Y83" s="115"/>
      <c r="Z83" s="115"/>
      <c r="AA83" s="117"/>
      <c r="AB83" s="128"/>
      <c r="AC83" s="237"/>
      <c r="AD83" s="80"/>
      <c r="AE83" s="115"/>
      <c r="AF83" s="115"/>
      <c r="AG83" s="117"/>
      <c r="AH83" s="128"/>
      <c r="AI83" s="237"/>
      <c r="AJ83" s="80"/>
      <c r="AK83" s="117"/>
      <c r="AL83" s="128"/>
      <c r="AM83" s="237"/>
      <c r="AN83" s="80"/>
      <c r="AO83" s="115"/>
      <c r="AP83" s="115"/>
      <c r="AQ83" s="117"/>
      <c r="AR83" s="128"/>
      <c r="AS83" s="237"/>
      <c r="AT83" s="80"/>
      <c r="AU83" s="115"/>
      <c r="AV83" s="115"/>
      <c r="AW83" s="117"/>
      <c r="AX83" s="118"/>
      <c r="AY83" s="237"/>
      <c r="AZ83" s="80" t="s">
        <v>728</v>
      </c>
      <c r="BA83" s="115">
        <v>3</v>
      </c>
      <c r="BB83" s="115">
        <v>2</v>
      </c>
      <c r="BC83" s="115">
        <v>3</v>
      </c>
      <c r="BD83" s="115">
        <v>3</v>
      </c>
      <c r="BE83" s="117">
        <v>3</v>
      </c>
      <c r="BF83" s="118">
        <v>384.2667503568731</v>
      </c>
      <c r="BG83" s="237"/>
      <c r="BH83" s="80"/>
      <c r="BI83" s="115"/>
      <c r="BJ83" s="115"/>
      <c r="BK83" s="115"/>
      <c r="BL83" s="117"/>
      <c r="BM83" s="118"/>
      <c r="BN83" s="237"/>
      <c r="BO83" s="80"/>
      <c r="BP83" s="117"/>
      <c r="BQ83" s="118"/>
      <c r="BR83" s="237"/>
      <c r="BS83" s="80"/>
      <c r="BT83" s="115"/>
      <c r="BU83" s="115"/>
      <c r="BV83" s="115"/>
      <c r="BW83" s="117"/>
      <c r="BX83" s="129"/>
      <c r="BY83" s="130"/>
    </row>
    <row r="84" spans="1:77" s="87" customFormat="1" ht="12.75" customHeight="1" x14ac:dyDescent="0.2">
      <c r="A84" s="18">
        <v>17</v>
      </c>
      <c r="B84" s="77" t="s">
        <v>36</v>
      </c>
      <c r="C84" s="77" t="s">
        <v>447</v>
      </c>
      <c r="D84" s="19" t="s">
        <v>104</v>
      </c>
      <c r="E84" s="78" t="s">
        <v>1533</v>
      </c>
      <c r="F84" s="79"/>
      <c r="G84" s="119">
        <f>AX84+AR84+AH84+U84+O84+AB84+AL84</f>
        <v>188.90756251918219</v>
      </c>
      <c r="H84" s="227">
        <f>AX84+AR84+AH84+U84+O84+AB84+BF84+BM84+BX84+AL84+BQ84</f>
        <v>379.9015215412827</v>
      </c>
      <c r="I84" s="119">
        <f>COUNTA(L84,Q84,AD84,AJ84,W84,AN84,AT84,AZ84,BO84,BH84,BS84)</f>
        <v>2</v>
      </c>
      <c r="J84" s="119">
        <f>COUNTA(M84,N84,R84,S84,T84,X84,Y84,Z84,AA84,AE84,AF84,AG84,AK84,AO84,AP84,AQ84,AU84,AV84,AW84,BA84,BB84,BC84,BD84,#REF!,#REF!,BE84,BI84,BJ84,BK84,#REF!,BL84,BP84,BT84,BW84,BU84,BV84)</f>
        <v>9</v>
      </c>
      <c r="K84" s="280"/>
      <c r="L84" s="80"/>
      <c r="M84" s="115"/>
      <c r="N84" s="117"/>
      <c r="O84" s="116"/>
      <c r="P84" s="237"/>
      <c r="Q84" s="80" t="s">
        <v>36</v>
      </c>
      <c r="R84" s="115"/>
      <c r="S84" s="115">
        <v>3</v>
      </c>
      <c r="T84" s="117">
        <v>2</v>
      </c>
      <c r="U84" s="118">
        <v>188.90756251918219</v>
      </c>
      <c r="V84" s="237"/>
      <c r="W84" s="80"/>
      <c r="X84" s="115"/>
      <c r="Y84" s="115"/>
      <c r="Z84" s="115"/>
      <c r="AA84" s="117"/>
      <c r="AB84" s="128"/>
      <c r="AC84" s="237"/>
      <c r="AD84" s="80"/>
      <c r="AE84" s="115"/>
      <c r="AF84" s="115"/>
      <c r="AG84" s="117"/>
      <c r="AH84" s="128"/>
      <c r="AI84" s="237"/>
      <c r="AJ84" s="80"/>
      <c r="AK84" s="117"/>
      <c r="AL84" s="128"/>
      <c r="AM84" s="237"/>
      <c r="AN84" s="80"/>
      <c r="AO84" s="115"/>
      <c r="AP84" s="115"/>
      <c r="AQ84" s="117"/>
      <c r="AR84" s="128"/>
      <c r="AS84" s="237"/>
      <c r="AT84" s="80"/>
      <c r="AU84" s="115"/>
      <c r="AV84" s="115"/>
      <c r="AW84" s="117"/>
      <c r="AX84" s="118"/>
      <c r="AY84" s="237"/>
      <c r="AZ84" s="80"/>
      <c r="BA84" s="115"/>
      <c r="BB84" s="115"/>
      <c r="BC84" s="115"/>
      <c r="BD84" s="115"/>
      <c r="BE84" s="117"/>
      <c r="BF84" s="118"/>
      <c r="BG84" s="237"/>
      <c r="BH84" s="80"/>
      <c r="BI84" s="115"/>
      <c r="BJ84" s="115"/>
      <c r="BK84" s="115"/>
      <c r="BL84" s="117"/>
      <c r="BM84" s="118"/>
      <c r="BN84" s="237"/>
      <c r="BO84" s="80"/>
      <c r="BP84" s="117"/>
      <c r="BQ84" s="118"/>
      <c r="BR84" s="237"/>
      <c r="BS84" s="80" t="s">
        <v>1502</v>
      </c>
      <c r="BT84" s="115" t="s">
        <v>303</v>
      </c>
      <c r="BU84" s="115" t="s">
        <v>303</v>
      </c>
      <c r="BV84" s="115" t="s">
        <v>303</v>
      </c>
      <c r="BW84" s="117" t="s">
        <v>305</v>
      </c>
      <c r="BX84" s="129">
        <v>190.99395902210051</v>
      </c>
      <c r="BY84" s="130"/>
    </row>
    <row r="85" spans="1:77" s="87" customFormat="1" ht="12.75" customHeight="1" x14ac:dyDescent="0.2">
      <c r="A85" s="18">
        <v>33</v>
      </c>
      <c r="B85" s="77" t="s">
        <v>35</v>
      </c>
      <c r="C85" s="77" t="s">
        <v>291</v>
      </c>
      <c r="D85" s="19" t="s">
        <v>292</v>
      </c>
      <c r="E85" s="78" t="s">
        <v>369</v>
      </c>
      <c r="F85" s="79"/>
      <c r="G85" s="119">
        <f>AX85+AR85+AH85+U85+O85+AB85+AL85</f>
        <v>185.10559152759518</v>
      </c>
      <c r="H85" s="227">
        <f>AX85+AR85+AH85+U85+O85+AB85+BF85+BM85+BX85+AL85+BQ85</f>
        <v>376.18204435730581</v>
      </c>
      <c r="I85" s="119">
        <f>COUNTA(L85,Q85,AD85,AJ85,W85,AN85,AT85,AZ85,BO85,BH85,BS85)</f>
        <v>2</v>
      </c>
      <c r="J85" s="119">
        <f>COUNTA(M85,N85,R85,S85,T85,X85,Y85,Z85,AA85,AE85,AF85,AG85,AK85,AO85,AP85,AQ85,AU85,AV85,AW85,BA85,BB85,BC85,BD85,#REF!,#REF!,BE85,BI85,BJ85,BK85,#REF!,BL85,BP85,BT85,BW85,BU85,BV85)</f>
        <v>11</v>
      </c>
      <c r="K85" s="280"/>
      <c r="L85" s="80"/>
      <c r="M85" s="115"/>
      <c r="N85" s="117"/>
      <c r="O85" s="116"/>
      <c r="P85" s="237"/>
      <c r="Q85" s="80"/>
      <c r="R85" s="115"/>
      <c r="S85" s="115"/>
      <c r="T85" s="117"/>
      <c r="U85" s="118"/>
      <c r="V85" s="237"/>
      <c r="W85" s="80" t="s">
        <v>56</v>
      </c>
      <c r="X85" s="115" t="s">
        <v>261</v>
      </c>
      <c r="Y85" s="115" t="s">
        <v>303</v>
      </c>
      <c r="Z85" s="115" t="s">
        <v>303</v>
      </c>
      <c r="AA85" s="117" t="s">
        <v>303</v>
      </c>
      <c r="AB85" s="128">
        <v>185.10559152759518</v>
      </c>
      <c r="AC85" s="237"/>
      <c r="AD85" s="80"/>
      <c r="AE85" s="115"/>
      <c r="AF85" s="115"/>
      <c r="AG85" s="117"/>
      <c r="AH85" s="128"/>
      <c r="AI85" s="237"/>
      <c r="AJ85" s="80"/>
      <c r="AK85" s="117"/>
      <c r="AL85" s="128"/>
      <c r="AM85" s="237"/>
      <c r="AN85" s="80"/>
      <c r="AO85" s="115"/>
      <c r="AP85" s="115"/>
      <c r="AQ85" s="117"/>
      <c r="AR85" s="128"/>
      <c r="AS85" s="237"/>
      <c r="AT85" s="80"/>
      <c r="AU85" s="115"/>
      <c r="AV85" s="115"/>
      <c r="AW85" s="117"/>
      <c r="AX85" s="118"/>
      <c r="AY85" s="237"/>
      <c r="AZ85" s="80"/>
      <c r="BA85" s="115"/>
      <c r="BB85" s="115"/>
      <c r="BC85" s="115"/>
      <c r="BD85" s="115"/>
      <c r="BE85" s="117"/>
      <c r="BF85" s="118"/>
      <c r="BG85" s="237"/>
      <c r="BH85" s="80"/>
      <c r="BI85" s="115"/>
      <c r="BJ85" s="115"/>
      <c r="BK85" s="115"/>
      <c r="BL85" s="117"/>
      <c r="BM85" s="118"/>
      <c r="BN85" s="237"/>
      <c r="BO85" s="80"/>
      <c r="BP85" s="117"/>
      <c r="BQ85" s="118"/>
      <c r="BR85" s="237"/>
      <c r="BS85" s="80" t="s">
        <v>56</v>
      </c>
      <c r="BT85" s="115" t="s">
        <v>328</v>
      </c>
      <c r="BU85" s="115" t="s">
        <v>328</v>
      </c>
      <c r="BV85" s="115" t="s">
        <v>329</v>
      </c>
      <c r="BW85" s="117" t="s">
        <v>329</v>
      </c>
      <c r="BX85" s="129">
        <v>191.0764528297106</v>
      </c>
      <c r="BY85" s="130"/>
    </row>
    <row r="86" spans="1:77" s="87" customFormat="1" ht="12.75" customHeight="1" x14ac:dyDescent="0.2">
      <c r="A86" s="18">
        <v>7</v>
      </c>
      <c r="B86" s="77" t="s">
        <v>712</v>
      </c>
      <c r="C86" s="77" t="s">
        <v>222</v>
      </c>
      <c r="D86" s="19" t="s">
        <v>225</v>
      </c>
      <c r="E86" s="78" t="s">
        <v>560</v>
      </c>
      <c r="F86" s="79"/>
      <c r="G86" s="119">
        <f>AX86+AR86+AH86+U86+O86+AB86+AL86</f>
        <v>372.69987279362624</v>
      </c>
      <c r="H86" s="227">
        <f>AX86+AR86+AH86+U86+O86+AB86+BF86+BM86+BX86+AL86+BQ86</f>
        <v>372.69987279362624</v>
      </c>
      <c r="I86" s="119">
        <f>COUNTA(L86,Q86,AD86,AJ86,W86,AN86,AT86,AZ86,BO86,BH86,BS86)</f>
        <v>1</v>
      </c>
      <c r="J86" s="119">
        <f>COUNTA(M86,N86,R86,S86,T86,X86,Y86,Z86,AA86,AE86,AF86,AG86,AK86,AO86,AP86,AQ86,AU86,AV86,AW86,BA86,BB86,BC86,BD86,#REF!,#REF!,BE86,BI86,BJ86,BK86,#REF!,BL86,BP86,BT86,BW86,BU86,BV86)</f>
        <v>7</v>
      </c>
      <c r="K86" s="280"/>
      <c r="L86" s="80"/>
      <c r="M86" s="115"/>
      <c r="N86" s="117"/>
      <c r="O86" s="116"/>
      <c r="P86" s="237"/>
      <c r="Q86" s="80"/>
      <c r="R86" s="115"/>
      <c r="S86" s="115"/>
      <c r="T86" s="117"/>
      <c r="U86" s="118"/>
      <c r="V86" s="237"/>
      <c r="W86" s="80" t="s">
        <v>211</v>
      </c>
      <c r="X86" s="115" t="s">
        <v>254</v>
      </c>
      <c r="Y86" s="115" t="s">
        <v>254</v>
      </c>
      <c r="Z86" s="115" t="s">
        <v>257</v>
      </c>
      <c r="AA86" s="117" t="s">
        <v>257</v>
      </c>
      <c r="AB86" s="128">
        <v>372.69987279362624</v>
      </c>
      <c r="AC86" s="237"/>
      <c r="AD86" s="80"/>
      <c r="AE86" s="115"/>
      <c r="AF86" s="115"/>
      <c r="AG86" s="117"/>
      <c r="AH86" s="128"/>
      <c r="AI86" s="237"/>
      <c r="AJ86" s="80"/>
      <c r="AK86" s="117"/>
      <c r="AL86" s="128"/>
      <c r="AM86" s="237"/>
      <c r="AN86" s="80"/>
      <c r="AO86" s="115"/>
      <c r="AP86" s="115"/>
      <c r="AQ86" s="117"/>
      <c r="AR86" s="128"/>
      <c r="AS86" s="237"/>
      <c r="AT86" s="80"/>
      <c r="AU86" s="115"/>
      <c r="AV86" s="115"/>
      <c r="AW86" s="117"/>
      <c r="AX86" s="118"/>
      <c r="AY86" s="237"/>
      <c r="AZ86" s="80"/>
      <c r="BA86" s="115"/>
      <c r="BB86" s="115"/>
      <c r="BC86" s="115"/>
      <c r="BD86" s="115"/>
      <c r="BE86" s="117"/>
      <c r="BF86" s="118"/>
      <c r="BG86" s="237"/>
      <c r="BH86" s="80"/>
      <c r="BI86" s="115"/>
      <c r="BJ86" s="115"/>
      <c r="BK86" s="115"/>
      <c r="BL86" s="117"/>
      <c r="BM86" s="118"/>
      <c r="BN86" s="237"/>
      <c r="BO86" s="80"/>
      <c r="BP86" s="117"/>
      <c r="BQ86" s="118"/>
      <c r="BR86" s="237"/>
      <c r="BS86" s="80"/>
      <c r="BT86" s="115"/>
      <c r="BU86" s="115"/>
      <c r="BV86" s="115"/>
      <c r="BW86" s="117"/>
      <c r="BX86" s="129"/>
      <c r="BY86" s="130"/>
    </row>
    <row r="87" spans="1:77" s="87" customFormat="1" ht="12.75" customHeight="1" x14ac:dyDescent="0.2">
      <c r="A87" s="18">
        <v>34</v>
      </c>
      <c r="B87" s="77" t="s">
        <v>35</v>
      </c>
      <c r="C87" s="77" t="s">
        <v>410</v>
      </c>
      <c r="D87" s="19" t="s">
        <v>236</v>
      </c>
      <c r="E87" s="78" t="s">
        <v>1546</v>
      </c>
      <c r="F87" s="79"/>
      <c r="G87" s="119">
        <f>AX87+AR87+AH87+U87+O87+AB87+AL87</f>
        <v>369.36666629103689</v>
      </c>
      <c r="H87" s="227">
        <f>AX87+AR87+AH87+U87+O87+AB87+BF87+BM87+BX87+AL87+BQ87</f>
        <v>369.36666629103689</v>
      </c>
      <c r="I87" s="119">
        <f>COUNTA(L87,Q87,AD87,AJ87,W87,AN87,AT87,AZ87,BO87,BH87,BS87)</f>
        <v>3</v>
      </c>
      <c r="J87" s="119">
        <f>COUNTA(M87,N87,R87,S87,T87,X87,Y87,Z87,AA87,AE87,AF87,AG87,AK87,AO87,AP87,AQ87,AU87,AV87,AW87,BA87,BB87,BC87,BD87,#REF!,#REF!,BE87,BI87,BJ87,BK87,#REF!,BL87,BP87,BT87,BW87,BU87,BV87)</f>
        <v>12</v>
      </c>
      <c r="K87" s="280"/>
      <c r="L87" s="80"/>
      <c r="M87" s="115"/>
      <c r="N87" s="117"/>
      <c r="O87" s="116"/>
      <c r="P87" s="237"/>
      <c r="Q87" s="80" t="s">
        <v>56</v>
      </c>
      <c r="R87" s="115" t="s">
        <v>24</v>
      </c>
      <c r="S87" s="115">
        <v>4</v>
      </c>
      <c r="T87" s="117">
        <v>4</v>
      </c>
      <c r="U87" s="118">
        <v>109.69100130080562</v>
      </c>
      <c r="V87" s="237"/>
      <c r="W87" s="80"/>
      <c r="X87" s="115"/>
      <c r="Y87" s="115"/>
      <c r="Z87" s="115"/>
      <c r="AA87" s="117"/>
      <c r="AB87" s="128"/>
      <c r="AC87" s="237"/>
      <c r="AD87" s="80" t="s">
        <v>35</v>
      </c>
      <c r="AE87" s="115" t="s">
        <v>309</v>
      </c>
      <c r="AF87" s="115" t="s">
        <v>329</v>
      </c>
      <c r="AG87" s="117" t="s">
        <v>250</v>
      </c>
      <c r="AH87" s="128">
        <v>147.79847808308756</v>
      </c>
      <c r="AI87" s="237"/>
      <c r="AJ87" s="80"/>
      <c r="AK87" s="117"/>
      <c r="AL87" s="128"/>
      <c r="AM87" s="237"/>
      <c r="AN87" s="80" t="s">
        <v>56</v>
      </c>
      <c r="AO87" s="115">
        <v>5</v>
      </c>
      <c r="AP87" s="115">
        <v>5</v>
      </c>
      <c r="AQ87" s="117">
        <v>5</v>
      </c>
      <c r="AR87" s="128">
        <v>111.87718690714371</v>
      </c>
      <c r="AS87" s="237"/>
      <c r="AT87" s="80"/>
      <c r="AU87" s="115"/>
      <c r="AV87" s="115"/>
      <c r="AW87" s="117"/>
      <c r="AX87" s="118"/>
      <c r="AY87" s="237"/>
      <c r="AZ87" s="80"/>
      <c r="BA87" s="115"/>
      <c r="BB87" s="115"/>
      <c r="BC87" s="115"/>
      <c r="BD87" s="115"/>
      <c r="BE87" s="117"/>
      <c r="BF87" s="118"/>
      <c r="BG87" s="237"/>
      <c r="BH87" s="80"/>
      <c r="BI87" s="115"/>
      <c r="BJ87" s="115"/>
      <c r="BK87" s="115"/>
      <c r="BL87" s="117"/>
      <c r="BM87" s="118"/>
      <c r="BN87" s="237"/>
      <c r="BO87" s="80"/>
      <c r="BP87" s="117"/>
      <c r="BQ87" s="118"/>
      <c r="BR87" s="237"/>
      <c r="BS87" s="80"/>
      <c r="BT87" s="115"/>
      <c r="BU87" s="115"/>
      <c r="BV87" s="115"/>
      <c r="BW87" s="117"/>
      <c r="BX87" s="129"/>
      <c r="BY87" s="130"/>
    </row>
    <row r="88" spans="1:77" s="87" customFormat="1" ht="12.75" customHeight="1" x14ac:dyDescent="0.2">
      <c r="A88" s="18">
        <v>7</v>
      </c>
      <c r="B88" s="77" t="s">
        <v>519</v>
      </c>
      <c r="C88" s="77" t="s">
        <v>525</v>
      </c>
      <c r="D88" s="19" t="s">
        <v>322</v>
      </c>
      <c r="E88" s="78" t="s">
        <v>526</v>
      </c>
      <c r="F88" s="79"/>
      <c r="G88" s="119">
        <f>AX88+AR88+AH88+U88+O88+AB88+AL88</f>
        <v>171.56818820794936</v>
      </c>
      <c r="H88" s="227">
        <f>AX88+AR88+AH88+U88+O88+AB88+BF88+BM88+BX88+AL88+BQ88</f>
        <v>365.16354156495879</v>
      </c>
      <c r="I88" s="119">
        <f>COUNTA(L88,Q88,AD88,AJ88,W88,AN88,AT88,AZ88,BO88,BH88,BS88)</f>
        <v>2</v>
      </c>
      <c r="J88" s="119">
        <f>COUNTA(M88,N88,R88,S88,T88,X88,Y88,Z88,AA88,AE88,AF88,AG88,AK88,AO88,AP88,AQ88,AU88,AV88,AW88,BA88,BB88,BC88,BD88,#REF!,#REF!,BE88,BI88,BJ88,BK88,#REF!,BL88,BP88,BT88,BW88,BU88,BV88)</f>
        <v>11</v>
      </c>
      <c r="K88" s="280"/>
      <c r="L88" s="80"/>
      <c r="M88" s="115"/>
      <c r="N88" s="117"/>
      <c r="O88" s="116"/>
      <c r="P88" s="237"/>
      <c r="Q88" s="80"/>
      <c r="R88" s="115"/>
      <c r="S88" s="115"/>
      <c r="T88" s="117"/>
      <c r="U88" s="118"/>
      <c r="V88" s="237"/>
      <c r="W88" s="80" t="s">
        <v>519</v>
      </c>
      <c r="X88" s="115" t="s">
        <v>260</v>
      </c>
      <c r="Y88" s="115" t="s">
        <v>259</v>
      </c>
      <c r="Z88" s="115" t="s">
        <v>258</v>
      </c>
      <c r="AA88" s="117" t="s">
        <v>258</v>
      </c>
      <c r="AB88" s="128">
        <v>171.56818820794936</v>
      </c>
      <c r="AC88" s="237"/>
      <c r="AD88" s="80"/>
      <c r="AE88" s="115"/>
      <c r="AF88" s="115"/>
      <c r="AG88" s="117"/>
      <c r="AH88" s="128"/>
      <c r="AI88" s="237"/>
      <c r="AJ88" s="80"/>
      <c r="AK88" s="117"/>
      <c r="AL88" s="128"/>
      <c r="AM88" s="237"/>
      <c r="AN88" s="80"/>
      <c r="AO88" s="115"/>
      <c r="AP88" s="115"/>
      <c r="AQ88" s="117"/>
      <c r="AR88" s="128"/>
      <c r="AS88" s="237"/>
      <c r="AT88" s="80"/>
      <c r="AU88" s="115"/>
      <c r="AV88" s="115"/>
      <c r="AW88" s="117"/>
      <c r="AX88" s="118"/>
      <c r="AY88" s="237"/>
      <c r="AZ88" s="80"/>
      <c r="BA88" s="115"/>
      <c r="BB88" s="115"/>
      <c r="BC88" s="115"/>
      <c r="BD88" s="115"/>
      <c r="BE88" s="117"/>
      <c r="BF88" s="118"/>
      <c r="BG88" s="237"/>
      <c r="BH88" s="80" t="s">
        <v>519</v>
      </c>
      <c r="BI88" s="115">
        <v>5</v>
      </c>
      <c r="BJ88" s="115" t="s">
        <v>259</v>
      </c>
      <c r="BK88" s="115" t="s">
        <v>257</v>
      </c>
      <c r="BL88" s="117" t="s">
        <v>259</v>
      </c>
      <c r="BM88" s="118">
        <v>193.59535335700943</v>
      </c>
      <c r="BN88" s="237"/>
      <c r="BO88" s="80"/>
      <c r="BP88" s="117"/>
      <c r="BQ88" s="118"/>
      <c r="BR88" s="237"/>
      <c r="BS88" s="80"/>
      <c r="BT88" s="115"/>
      <c r="BU88" s="115"/>
      <c r="BV88" s="115"/>
      <c r="BW88" s="117"/>
      <c r="BX88" s="129"/>
      <c r="BY88" s="130"/>
    </row>
    <row r="89" spans="1:77" s="87" customFormat="1" ht="12.75" customHeight="1" x14ac:dyDescent="0.2">
      <c r="A89" s="18">
        <v>18</v>
      </c>
      <c r="B89" s="77" t="s">
        <v>36</v>
      </c>
      <c r="C89" s="77" t="s">
        <v>588</v>
      </c>
      <c r="D89" s="19" t="s">
        <v>589</v>
      </c>
      <c r="E89" s="78" t="s">
        <v>1534</v>
      </c>
      <c r="F89" s="79"/>
      <c r="G89" s="119">
        <f>AX89+AR89+AH89+U89+O89+AB89+AL89</f>
        <v>363.74343175465339</v>
      </c>
      <c r="H89" s="227">
        <f>AX89+AR89+AH89+U89+O89+AB89+BF89+BM89+BX89+AL89+BQ89</f>
        <v>363.74343175465339</v>
      </c>
      <c r="I89" s="119">
        <f>COUNTA(L89,Q89,AD89,AJ89,W89,AN89,AT89,AZ89,BO89,BH89,BS89)</f>
        <v>1</v>
      </c>
      <c r="J89" s="119">
        <f>COUNTA(M89,N89,R89,S89,T89,X89,Y89,Z89,AA89,AE89,AF89,AG89,AK89,AO89,AP89,AQ89,AU89,AV89,AW89,BA89,BB89,BC89,BD89,#REF!,#REF!,BE89,BI89,BJ89,BK89,#REF!,BL89,BP89,BT89,BW89,BU89,BV89)</f>
        <v>6</v>
      </c>
      <c r="K89" s="280"/>
      <c r="L89" s="80"/>
      <c r="M89" s="115"/>
      <c r="N89" s="117"/>
      <c r="O89" s="116"/>
      <c r="P89" s="237"/>
      <c r="Q89" s="80"/>
      <c r="R89" s="115"/>
      <c r="S89" s="115"/>
      <c r="T89" s="117"/>
      <c r="U89" s="118"/>
      <c r="V89" s="237"/>
      <c r="W89" s="80"/>
      <c r="X89" s="115"/>
      <c r="Y89" s="115"/>
      <c r="Z89" s="115"/>
      <c r="AA89" s="117"/>
      <c r="AB89" s="128"/>
      <c r="AC89" s="237"/>
      <c r="AD89" s="80"/>
      <c r="AE89" s="115"/>
      <c r="AF89" s="115"/>
      <c r="AG89" s="117"/>
      <c r="AH89" s="128"/>
      <c r="AI89" s="237"/>
      <c r="AJ89" s="80"/>
      <c r="AK89" s="117"/>
      <c r="AL89" s="128"/>
      <c r="AM89" s="237"/>
      <c r="AN89" s="80" t="s">
        <v>36</v>
      </c>
      <c r="AO89" s="115">
        <v>1</v>
      </c>
      <c r="AP89" s="115">
        <v>1</v>
      </c>
      <c r="AQ89" s="117">
        <v>5</v>
      </c>
      <c r="AR89" s="128">
        <v>363.74343175465339</v>
      </c>
      <c r="AS89" s="237"/>
      <c r="AT89" s="80"/>
      <c r="AU89" s="115"/>
      <c r="AV89" s="115"/>
      <c r="AW89" s="117"/>
      <c r="AX89" s="118"/>
      <c r="AY89" s="237"/>
      <c r="AZ89" s="80"/>
      <c r="BA89" s="115"/>
      <c r="BB89" s="115"/>
      <c r="BC89" s="115"/>
      <c r="BD89" s="115"/>
      <c r="BE89" s="117"/>
      <c r="BF89" s="118"/>
      <c r="BG89" s="237"/>
      <c r="BH89" s="80"/>
      <c r="BI89" s="115"/>
      <c r="BJ89" s="115"/>
      <c r="BK89" s="115"/>
      <c r="BL89" s="117"/>
      <c r="BM89" s="118"/>
      <c r="BN89" s="237"/>
      <c r="BO89" s="80"/>
      <c r="BP89" s="117"/>
      <c r="BQ89" s="118"/>
      <c r="BR89" s="237"/>
      <c r="BS89" s="80"/>
      <c r="BT89" s="115"/>
      <c r="BU89" s="115"/>
      <c r="BV89" s="115"/>
      <c r="BW89" s="117"/>
      <c r="BX89" s="129"/>
      <c r="BY89" s="130"/>
    </row>
    <row r="90" spans="1:77" s="87" customFormat="1" ht="12.75" customHeight="1" x14ac:dyDescent="0.2">
      <c r="A90" s="18">
        <v>19</v>
      </c>
      <c r="B90" s="77" t="s">
        <v>36</v>
      </c>
      <c r="C90" s="77" t="s">
        <v>1388</v>
      </c>
      <c r="D90" s="19" t="s">
        <v>953</v>
      </c>
      <c r="E90" s="78" t="s">
        <v>954</v>
      </c>
      <c r="F90" s="79"/>
      <c r="G90" s="119"/>
      <c r="H90" s="227">
        <f>AX90+AR90+AH90+U90+O90+AB90+BF90+BM90+BX90+AL90+BQ90</f>
        <v>362.43288883711443</v>
      </c>
      <c r="I90" s="119">
        <f>COUNTA(L90,Q90,AD90,AJ90,W90,AN90,AT90,AZ90,BO90,BH90,BS90)</f>
        <v>1</v>
      </c>
      <c r="J90" s="119">
        <f>COUNTA(M90,N90,R90,S90,T90,X90,Y90,Z90,AA90,AE90,AF90,AG90,AK90,AO90,AP90,AQ90,AU90,AV90,AW90,BA90,BB90,BC90,BD90,#REF!,#REF!,BE90,BI90,BJ90,BK90,#REF!,BL90,BP90,BT90,BW90,BU90,BV90)</f>
        <v>7</v>
      </c>
      <c r="K90" s="280"/>
      <c r="L90" s="80"/>
      <c r="M90" s="115"/>
      <c r="N90" s="117"/>
      <c r="O90" s="116"/>
      <c r="P90" s="237"/>
      <c r="Q90" s="80"/>
      <c r="R90" s="115"/>
      <c r="S90" s="115"/>
      <c r="T90" s="117"/>
      <c r="U90" s="118"/>
      <c r="V90" s="237"/>
      <c r="W90" s="80"/>
      <c r="X90" s="115"/>
      <c r="Y90" s="115"/>
      <c r="Z90" s="115"/>
      <c r="AA90" s="117"/>
      <c r="AB90" s="128"/>
      <c r="AC90" s="237"/>
      <c r="AD90" s="80"/>
      <c r="AE90" s="115"/>
      <c r="AF90" s="115"/>
      <c r="AG90" s="117"/>
      <c r="AH90" s="128"/>
      <c r="AI90" s="237"/>
      <c r="AJ90" s="80"/>
      <c r="AK90" s="117"/>
      <c r="AL90" s="128"/>
      <c r="AM90" s="237"/>
      <c r="AN90" s="80"/>
      <c r="AO90" s="115"/>
      <c r="AP90" s="115"/>
      <c r="AQ90" s="117"/>
      <c r="AR90" s="128"/>
      <c r="AS90" s="237"/>
      <c r="AT90" s="80"/>
      <c r="AU90" s="115"/>
      <c r="AV90" s="115"/>
      <c r="AW90" s="117"/>
      <c r="AX90" s="118"/>
      <c r="AY90" s="237"/>
      <c r="AZ90" s="80"/>
      <c r="BA90" s="115"/>
      <c r="BB90" s="115"/>
      <c r="BC90" s="115"/>
      <c r="BD90" s="115"/>
      <c r="BE90" s="117"/>
      <c r="BF90" s="118"/>
      <c r="BG90" s="237"/>
      <c r="BH90" s="80" t="s">
        <v>36</v>
      </c>
      <c r="BI90" s="115">
        <v>7</v>
      </c>
      <c r="BJ90" s="115" t="s">
        <v>260</v>
      </c>
      <c r="BK90" s="115" t="s">
        <v>260</v>
      </c>
      <c r="BL90" s="117" t="s">
        <v>254</v>
      </c>
      <c r="BM90" s="118">
        <v>362.43288883711443</v>
      </c>
      <c r="BN90" s="237"/>
      <c r="BO90" s="80"/>
      <c r="BP90" s="117"/>
      <c r="BQ90" s="118"/>
      <c r="BR90" s="237"/>
      <c r="BS90" s="80"/>
      <c r="BT90" s="115"/>
      <c r="BU90" s="115"/>
      <c r="BV90" s="115"/>
      <c r="BW90" s="117"/>
      <c r="BX90" s="129"/>
      <c r="BY90" s="130"/>
    </row>
    <row r="91" spans="1:77" s="87" customFormat="1" ht="12.75" customHeight="1" x14ac:dyDescent="0.2">
      <c r="A91" s="18">
        <v>8</v>
      </c>
      <c r="B91" s="77" t="s">
        <v>519</v>
      </c>
      <c r="C91" s="77" t="s">
        <v>521</v>
      </c>
      <c r="D91" s="19" t="s">
        <v>522</v>
      </c>
      <c r="E91" s="78" t="s">
        <v>523</v>
      </c>
      <c r="F91" s="79"/>
      <c r="G91" s="119">
        <f>AX91+AR91+AH91+U91+O91+AB91+AL91</f>
        <v>361.14845837169776</v>
      </c>
      <c r="H91" s="227">
        <f>AX91+AR91+AH91+U91+O91+AB91+BF91+BM91+BX91+AL91+BQ91</f>
        <v>361.14845837169776</v>
      </c>
      <c r="I91" s="119">
        <f>COUNTA(L91,Q91,AD91,AJ91,W91,AN91,AT91,AZ91,BO91,BH91,BS91)</f>
        <v>1</v>
      </c>
      <c r="J91" s="119">
        <f>COUNTA(M91,N91,R91,S91,T91,X91,Y91,Z91,AA91,AE91,AF91,AG91,AK91,AO91,AP91,AQ91,AU91,AV91,AW91,BA91,BB91,BC91,BD91,#REF!,#REF!,BE91,BI91,BJ91,BK91,#REF!,BL91,BP91,BT91,BW91,BU91,BV91)</f>
        <v>7</v>
      </c>
      <c r="K91" s="280"/>
      <c r="L91" s="80"/>
      <c r="M91" s="115"/>
      <c r="N91" s="117"/>
      <c r="O91" s="116"/>
      <c r="P91" s="237"/>
      <c r="Q91" s="80"/>
      <c r="R91" s="115"/>
      <c r="S91" s="115"/>
      <c r="T91" s="117"/>
      <c r="U91" s="118"/>
      <c r="V91" s="237"/>
      <c r="W91" s="80" t="s">
        <v>519</v>
      </c>
      <c r="X91" s="115" t="s">
        <v>254</v>
      </c>
      <c r="Y91" s="115" t="s">
        <v>258</v>
      </c>
      <c r="Z91" s="115" t="s">
        <v>257</v>
      </c>
      <c r="AA91" s="117" t="s">
        <v>257</v>
      </c>
      <c r="AB91" s="128">
        <v>361.14845837169776</v>
      </c>
      <c r="AC91" s="237"/>
      <c r="AD91" s="80"/>
      <c r="AE91" s="115"/>
      <c r="AF91" s="115"/>
      <c r="AG91" s="117"/>
      <c r="AH91" s="128"/>
      <c r="AI91" s="237"/>
      <c r="AJ91" s="80"/>
      <c r="AK91" s="117"/>
      <c r="AL91" s="128"/>
      <c r="AM91" s="237"/>
      <c r="AN91" s="80"/>
      <c r="AO91" s="115"/>
      <c r="AP91" s="115"/>
      <c r="AQ91" s="117"/>
      <c r="AR91" s="128"/>
      <c r="AS91" s="237"/>
      <c r="AT91" s="80"/>
      <c r="AU91" s="115"/>
      <c r="AV91" s="115"/>
      <c r="AW91" s="117"/>
      <c r="AX91" s="118"/>
      <c r="AY91" s="237"/>
      <c r="AZ91" s="80"/>
      <c r="BA91" s="115"/>
      <c r="BB91" s="115"/>
      <c r="BC91" s="115"/>
      <c r="BD91" s="115"/>
      <c r="BE91" s="117"/>
      <c r="BF91" s="118"/>
      <c r="BG91" s="237"/>
      <c r="BH91" s="80"/>
      <c r="BI91" s="115"/>
      <c r="BJ91" s="115"/>
      <c r="BK91" s="115"/>
      <c r="BL91" s="117"/>
      <c r="BM91" s="118"/>
      <c r="BN91" s="237"/>
      <c r="BO91" s="80"/>
      <c r="BP91" s="117"/>
      <c r="BQ91" s="118"/>
      <c r="BR91" s="237"/>
      <c r="BS91" s="80"/>
      <c r="BT91" s="115"/>
      <c r="BU91" s="115"/>
      <c r="BV91" s="115"/>
      <c r="BW91" s="117"/>
      <c r="BX91" s="129"/>
      <c r="BY91" s="130"/>
    </row>
    <row r="92" spans="1:77" s="87" customFormat="1" ht="12.75" customHeight="1" x14ac:dyDescent="0.2">
      <c r="A92" s="18">
        <v>20</v>
      </c>
      <c r="B92" s="77" t="s">
        <v>36</v>
      </c>
      <c r="C92" s="77" t="s">
        <v>624</v>
      </c>
      <c r="D92" s="19" t="s">
        <v>130</v>
      </c>
      <c r="E92" s="78" t="s">
        <v>625</v>
      </c>
      <c r="F92" s="79"/>
      <c r="G92" s="119">
        <f>AX92+AR92+AH92+U92+O92+AB92+AL92</f>
        <v>356.11402512334979</v>
      </c>
      <c r="H92" s="227">
        <f>AX92+AR92+AH92+U92+O92+AB92+BF92+BM92+BX92+AL92+BQ92</f>
        <v>356.11402512334979</v>
      </c>
      <c r="I92" s="119">
        <f>COUNTA(L92,Q92,AD92,AJ92,W92,AN92,AT92,AZ92,BO92,BH92,BS92)</f>
        <v>3</v>
      </c>
      <c r="J92" s="119">
        <f>COUNTA(M92,N92,R92,S92,T92,X92,Y92,Z92,AA92,AE92,AF92,AG92,AK92,AO92,AP92,AQ92,AU92,AV92,AW92,BA92,BB92,BC92,BD92,#REF!,#REF!,BE92,BI92,BJ92,BK92,#REF!,BL92,BP92,BT92,BW92,BU92,BV92)</f>
        <v>11</v>
      </c>
      <c r="K92" s="280"/>
      <c r="L92" s="80"/>
      <c r="M92" s="115"/>
      <c r="N92" s="117"/>
      <c r="O92" s="116"/>
      <c r="P92" s="237"/>
      <c r="Q92" s="80" t="s">
        <v>36</v>
      </c>
      <c r="R92" s="115"/>
      <c r="S92" s="115">
        <v>5</v>
      </c>
      <c r="T92" s="117" t="s">
        <v>24</v>
      </c>
      <c r="U92" s="118">
        <v>53.959062302381234</v>
      </c>
      <c r="V92" s="237"/>
      <c r="W92" s="80"/>
      <c r="X92" s="115"/>
      <c r="Y92" s="115"/>
      <c r="Z92" s="115"/>
      <c r="AA92" s="117"/>
      <c r="AB92" s="128"/>
      <c r="AC92" s="237"/>
      <c r="AD92" s="80" t="s">
        <v>36</v>
      </c>
      <c r="AE92" s="115" t="s">
        <v>253</v>
      </c>
      <c r="AF92" s="115" t="s">
        <v>308</v>
      </c>
      <c r="AG92" s="117" t="s">
        <v>261</v>
      </c>
      <c r="AH92" s="128">
        <v>156.86639122192477</v>
      </c>
      <c r="AI92" s="237"/>
      <c r="AJ92" s="80"/>
      <c r="AK92" s="117"/>
      <c r="AL92" s="128"/>
      <c r="AM92" s="237"/>
      <c r="AN92" s="80" t="s">
        <v>36</v>
      </c>
      <c r="AO92" s="115">
        <v>6</v>
      </c>
      <c r="AP92" s="115">
        <v>6</v>
      </c>
      <c r="AQ92" s="117">
        <v>7</v>
      </c>
      <c r="AR92" s="128">
        <v>145.28857159904373</v>
      </c>
      <c r="AS92" s="237"/>
      <c r="AT92" s="80"/>
      <c r="AU92" s="115"/>
      <c r="AV92" s="115"/>
      <c r="AW92" s="117"/>
      <c r="AX92" s="118"/>
      <c r="AY92" s="237"/>
      <c r="AZ92" s="80"/>
      <c r="BA92" s="115"/>
      <c r="BB92" s="115"/>
      <c r="BC92" s="115"/>
      <c r="BD92" s="115"/>
      <c r="BE92" s="117"/>
      <c r="BF92" s="118"/>
      <c r="BG92" s="237"/>
      <c r="BH92" s="80"/>
      <c r="BI92" s="115"/>
      <c r="BJ92" s="115"/>
      <c r="BK92" s="115"/>
      <c r="BL92" s="117"/>
      <c r="BM92" s="118"/>
      <c r="BN92" s="237"/>
      <c r="BO92" s="80"/>
      <c r="BP92" s="117"/>
      <c r="BQ92" s="118"/>
      <c r="BR92" s="237"/>
      <c r="BS92" s="80"/>
      <c r="BT92" s="115"/>
      <c r="BU92" s="115"/>
      <c r="BV92" s="115"/>
      <c r="BW92" s="117"/>
      <c r="BX92" s="129"/>
      <c r="BY92" s="130"/>
    </row>
    <row r="93" spans="1:77" s="87" customFormat="1" ht="12.75" customHeight="1" x14ac:dyDescent="0.2">
      <c r="A93" s="18">
        <v>21</v>
      </c>
      <c r="B93" s="77" t="s">
        <v>36</v>
      </c>
      <c r="C93" s="77" t="s">
        <v>1005</v>
      </c>
      <c r="D93" s="19" t="s">
        <v>1006</v>
      </c>
      <c r="E93" s="78" t="s">
        <v>1007</v>
      </c>
      <c r="F93" s="79"/>
      <c r="G93" s="119"/>
      <c r="H93" s="227">
        <f>AX93+AR93+AH93+U93+O93+AB93+BF93+BM93+BX93+AL93+BQ93</f>
        <v>346.54068036622203</v>
      </c>
      <c r="I93" s="119">
        <f>COUNTA(L93,Q93,AD93,AJ93,W93,AN93,AT93,AZ93,BO93,BH93,BS93)</f>
        <v>2</v>
      </c>
      <c r="J93" s="119">
        <f>COUNTA(M93,N93,R93,S93,T93,X93,Y93,Z93,AA93,AE93,AF93,AG93,AK93,AO93,AP93,AQ93,AU93,AV93,AW93,BA93,BB93,BC93,BD93,#REF!,#REF!,BE93,BI93,BJ93,BK93,#REF!,BL93,BP93,BT93,BW93,BU93,BV93)</f>
        <v>11</v>
      </c>
      <c r="K93" s="280"/>
      <c r="L93" s="80"/>
      <c r="M93" s="115"/>
      <c r="N93" s="117"/>
      <c r="O93" s="116"/>
      <c r="P93" s="237"/>
      <c r="Q93" s="80"/>
      <c r="R93" s="115"/>
      <c r="S93" s="115"/>
      <c r="T93" s="117"/>
      <c r="U93" s="118"/>
      <c r="V93" s="237"/>
      <c r="W93" s="80"/>
      <c r="X93" s="115"/>
      <c r="Y93" s="115"/>
      <c r="Z93" s="115"/>
      <c r="AA93" s="117"/>
      <c r="AB93" s="128"/>
      <c r="AC93" s="237"/>
      <c r="AD93" s="80"/>
      <c r="AE93" s="115"/>
      <c r="AF93" s="115"/>
      <c r="AG93" s="117"/>
      <c r="AH93" s="128"/>
      <c r="AI93" s="237"/>
      <c r="AJ93" s="80"/>
      <c r="AK93" s="117"/>
      <c r="AL93" s="128"/>
      <c r="AM93" s="237"/>
      <c r="AN93" s="80"/>
      <c r="AO93" s="115"/>
      <c r="AP93" s="115"/>
      <c r="AQ93" s="117"/>
      <c r="AR93" s="128"/>
      <c r="AS93" s="237"/>
      <c r="AT93" s="80"/>
      <c r="AU93" s="115"/>
      <c r="AV93" s="115"/>
      <c r="AW93" s="117"/>
      <c r="AX93" s="118"/>
      <c r="AY93" s="237"/>
      <c r="AZ93" s="80"/>
      <c r="BA93" s="115"/>
      <c r="BB93" s="115"/>
      <c r="BC93" s="115"/>
      <c r="BD93" s="115"/>
      <c r="BE93" s="117"/>
      <c r="BF93" s="118"/>
      <c r="BG93" s="237"/>
      <c r="BH93" s="80" t="s">
        <v>36</v>
      </c>
      <c r="BI93" s="115" t="s">
        <v>303</v>
      </c>
      <c r="BJ93" s="115">
        <v>10</v>
      </c>
      <c r="BK93" s="115" t="s">
        <v>261</v>
      </c>
      <c r="BL93" s="117" t="s">
        <v>305</v>
      </c>
      <c r="BM93" s="118">
        <v>180.71472238724868</v>
      </c>
      <c r="BN93" s="237"/>
      <c r="BO93" s="80"/>
      <c r="BP93" s="117"/>
      <c r="BQ93" s="118"/>
      <c r="BR93" s="237"/>
      <c r="BS93" s="80" t="s">
        <v>61</v>
      </c>
      <c r="BT93" s="115" t="s">
        <v>305</v>
      </c>
      <c r="BU93" s="115" t="s">
        <v>305</v>
      </c>
      <c r="BV93" s="115" t="s">
        <v>253</v>
      </c>
      <c r="BW93" s="117" t="s">
        <v>253</v>
      </c>
      <c r="BX93" s="129">
        <v>165.82595797897335</v>
      </c>
      <c r="BY93" s="130"/>
    </row>
    <row r="94" spans="1:77" s="87" customFormat="1" ht="12.75" customHeight="1" x14ac:dyDescent="0.2">
      <c r="A94" s="18">
        <v>35</v>
      </c>
      <c r="B94" s="77" t="s">
        <v>35</v>
      </c>
      <c r="C94" s="77" t="s">
        <v>429</v>
      </c>
      <c r="D94" s="19" t="s">
        <v>129</v>
      </c>
      <c r="E94" s="78" t="s">
        <v>1547</v>
      </c>
      <c r="F94" s="79"/>
      <c r="G94" s="119">
        <f>AX94+AR94+AH94+U94+O94+AB94+AL94</f>
        <v>346.40916837648484</v>
      </c>
      <c r="H94" s="227">
        <f>AX94+AR94+AH94+U94+O94+AB94+BF94+BM94+BX94+AL94+BQ94</f>
        <v>346.40916837648484</v>
      </c>
      <c r="I94" s="119">
        <f>COUNTA(L94,Q94,AD94,AJ94,W94,AN94,AT94,AZ94,BO94,BH94,BS94)</f>
        <v>3</v>
      </c>
      <c r="J94" s="119">
        <f>COUNTA(M94,N94,R94,S94,T94,X94,Y94,Z94,AA94,AE94,AF94,AG94,AK94,AO94,AP94,AQ94,AU94,AV94,AW94,BA94,BB94,BC94,BD94,#REF!,#REF!,BE94,BI94,BJ94,BK94,#REF!,BL94,BP94,BT94,BW94,BU94,BV94)</f>
        <v>12</v>
      </c>
      <c r="K94" s="280"/>
      <c r="L94" s="80"/>
      <c r="M94" s="115"/>
      <c r="N94" s="117"/>
      <c r="O94" s="116"/>
      <c r="P94" s="237"/>
      <c r="Q94" s="80" t="s">
        <v>57</v>
      </c>
      <c r="R94" s="115" t="s">
        <v>24</v>
      </c>
      <c r="S94" s="115" t="s">
        <v>24</v>
      </c>
      <c r="T94" s="117" t="s">
        <v>25</v>
      </c>
      <c r="U94" s="118">
        <v>20</v>
      </c>
      <c r="V94" s="237"/>
      <c r="W94" s="80"/>
      <c r="X94" s="115"/>
      <c r="Y94" s="115"/>
      <c r="Z94" s="115"/>
      <c r="AA94" s="117"/>
      <c r="AB94" s="128"/>
      <c r="AC94" s="237"/>
      <c r="AD94" s="80" t="s">
        <v>35</v>
      </c>
      <c r="AE94" s="115" t="s">
        <v>306</v>
      </c>
      <c r="AF94" s="115" t="s">
        <v>250</v>
      </c>
      <c r="AG94" s="117" t="s">
        <v>305</v>
      </c>
      <c r="AH94" s="128">
        <v>155.41973046206516</v>
      </c>
      <c r="AI94" s="237"/>
      <c r="AJ94" s="80"/>
      <c r="AK94" s="117"/>
      <c r="AL94" s="128"/>
      <c r="AM94" s="237"/>
      <c r="AN94" s="80" t="s">
        <v>57</v>
      </c>
      <c r="AO94" s="115">
        <v>2</v>
      </c>
      <c r="AP94" s="115" t="s">
        <v>26</v>
      </c>
      <c r="AQ94" s="117">
        <v>3</v>
      </c>
      <c r="AR94" s="128">
        <v>170.98943791441968</v>
      </c>
      <c r="AS94" s="237"/>
      <c r="AT94" s="80"/>
      <c r="AU94" s="115"/>
      <c r="AV94" s="115"/>
      <c r="AW94" s="117"/>
      <c r="AX94" s="118"/>
      <c r="AY94" s="237"/>
      <c r="AZ94" s="80"/>
      <c r="BA94" s="115"/>
      <c r="BB94" s="115"/>
      <c r="BC94" s="115"/>
      <c r="BD94" s="115"/>
      <c r="BE94" s="117"/>
      <c r="BF94" s="118"/>
      <c r="BG94" s="237"/>
      <c r="BH94" s="80"/>
      <c r="BI94" s="115"/>
      <c r="BJ94" s="115"/>
      <c r="BK94" s="115"/>
      <c r="BL94" s="117"/>
      <c r="BM94" s="118"/>
      <c r="BN94" s="237"/>
      <c r="BO94" s="80"/>
      <c r="BP94" s="117"/>
      <c r="BQ94" s="118"/>
      <c r="BR94" s="237"/>
      <c r="BS94" s="80"/>
      <c r="BT94" s="115"/>
      <c r="BU94" s="115"/>
      <c r="BV94" s="115"/>
      <c r="BW94" s="117"/>
      <c r="BX94" s="129"/>
      <c r="BY94" s="130"/>
    </row>
    <row r="95" spans="1:77" s="87" customFormat="1" ht="12.75" customHeight="1" x14ac:dyDescent="0.2">
      <c r="A95" s="18">
        <v>36</v>
      </c>
      <c r="B95" s="77" t="s">
        <v>35</v>
      </c>
      <c r="C95" s="77" t="s">
        <v>422</v>
      </c>
      <c r="D95" s="19" t="s">
        <v>243</v>
      </c>
      <c r="E95" s="78" t="s">
        <v>1548</v>
      </c>
      <c r="F95" s="79"/>
      <c r="G95" s="119">
        <f>AX95+AR95+AH95+U95+O95+AB95+AL95</f>
        <v>346.04093769761874</v>
      </c>
      <c r="H95" s="227">
        <f>AX95+AR95+AH95+U95+O95+AB95+BF95+BM95+BX95+AL95+BQ95</f>
        <v>346.04093769761874</v>
      </c>
      <c r="I95" s="119">
        <f>COUNTA(L95,Q95,AD95,AJ95,W95,AN95,AT95,AZ95,BO95,BH95,BS95)</f>
        <v>1</v>
      </c>
      <c r="J95" s="119">
        <f>COUNTA(M95,N95,R95,S95,T95,X95,Y95,Z95,AA95,AE95,AF95,AG95,AK95,AO95,AP95,AQ95,AU95,AV95,AW95,BA95,BB95,BC95,BD95,#REF!,#REF!,BE95,BI95,BJ95,BK95,#REF!,BL95,BP95,BT95,BW95,BU95,BV95)</f>
        <v>6</v>
      </c>
      <c r="K95" s="280"/>
      <c r="L95" s="80"/>
      <c r="M95" s="115"/>
      <c r="N95" s="117"/>
      <c r="O95" s="116"/>
      <c r="P95" s="237"/>
      <c r="Q95" s="80" t="s">
        <v>57</v>
      </c>
      <c r="R95" s="115">
        <v>3</v>
      </c>
      <c r="S95" s="115">
        <v>4</v>
      </c>
      <c r="T95" s="117">
        <v>1</v>
      </c>
      <c r="U95" s="118">
        <v>346.04093769761874</v>
      </c>
      <c r="V95" s="237"/>
      <c r="W95" s="80"/>
      <c r="X95" s="115"/>
      <c r="Y95" s="115"/>
      <c r="Z95" s="115"/>
      <c r="AA95" s="117"/>
      <c r="AB95" s="128"/>
      <c r="AC95" s="237"/>
      <c r="AD95" s="80"/>
      <c r="AE95" s="115"/>
      <c r="AF95" s="115"/>
      <c r="AG95" s="117"/>
      <c r="AH95" s="128"/>
      <c r="AI95" s="237"/>
      <c r="AJ95" s="80"/>
      <c r="AK95" s="117"/>
      <c r="AL95" s="128"/>
      <c r="AM95" s="237"/>
      <c r="AN95" s="80"/>
      <c r="AO95" s="115"/>
      <c r="AP95" s="115"/>
      <c r="AQ95" s="117"/>
      <c r="AR95" s="128"/>
      <c r="AS95" s="237"/>
      <c r="AT95" s="80"/>
      <c r="AU95" s="115"/>
      <c r="AV95" s="115"/>
      <c r="AW95" s="117"/>
      <c r="AX95" s="118"/>
      <c r="AY95" s="237"/>
      <c r="AZ95" s="80"/>
      <c r="BA95" s="115"/>
      <c r="BB95" s="115"/>
      <c r="BC95" s="115"/>
      <c r="BD95" s="115"/>
      <c r="BE95" s="117"/>
      <c r="BF95" s="118"/>
      <c r="BG95" s="237"/>
      <c r="BH95" s="80"/>
      <c r="BI95" s="115"/>
      <c r="BJ95" s="115"/>
      <c r="BK95" s="115"/>
      <c r="BL95" s="117"/>
      <c r="BM95" s="118"/>
      <c r="BN95" s="237"/>
      <c r="BO95" s="80"/>
      <c r="BP95" s="117"/>
      <c r="BQ95" s="118"/>
      <c r="BR95" s="237"/>
      <c r="BS95" s="80"/>
      <c r="BT95" s="115"/>
      <c r="BU95" s="115"/>
      <c r="BV95" s="115"/>
      <c r="BW95" s="117"/>
      <c r="BX95" s="129"/>
      <c r="BY95" s="130"/>
    </row>
    <row r="96" spans="1:77" s="87" customFormat="1" ht="12.75" customHeight="1" x14ac:dyDescent="0.2">
      <c r="A96" s="18">
        <v>37</v>
      </c>
      <c r="B96" s="77" t="s">
        <v>35</v>
      </c>
      <c r="C96" s="77" t="s">
        <v>357</v>
      </c>
      <c r="D96" s="19" t="s">
        <v>107</v>
      </c>
      <c r="E96" s="78" t="s">
        <v>358</v>
      </c>
      <c r="F96" s="79"/>
      <c r="G96" s="119"/>
      <c r="H96" s="227">
        <f>AX96+AR96+AH96+U96+O96+AB96+BF96+BM96+BX96+AL96+BQ96</f>
        <v>342.73605395945651</v>
      </c>
      <c r="I96" s="119">
        <f>COUNTA(L96,Q96,AD96,AJ96,W96,AN96,AT96,AZ96,BO96,BH96,BS96)</f>
        <v>1</v>
      </c>
      <c r="J96" s="119">
        <f>COUNTA(M96,N96,R96,S96,T96,X96,Y96,Z96,AA96,AE96,AF96,AG96,AK96,AO96,AP96,AQ96,AU96,AV96,AW96,BA96,BB96,BC96,BD96,#REF!,#REF!,BE96,BI96,BJ96,BK96,#REF!,BL96,BP96,BT96,BW96,BU96,BV96)</f>
        <v>7</v>
      </c>
      <c r="K96" s="280"/>
      <c r="L96" s="80"/>
      <c r="M96" s="115"/>
      <c r="N96" s="117"/>
      <c r="O96" s="116"/>
      <c r="P96" s="237"/>
      <c r="Q96" s="80"/>
      <c r="R96" s="115"/>
      <c r="S96" s="115"/>
      <c r="T96" s="117"/>
      <c r="U96" s="118"/>
      <c r="V96" s="237"/>
      <c r="W96" s="80"/>
      <c r="X96" s="115"/>
      <c r="Y96" s="115"/>
      <c r="Z96" s="115"/>
      <c r="AA96" s="117"/>
      <c r="AB96" s="128"/>
      <c r="AC96" s="237"/>
      <c r="AD96" s="80"/>
      <c r="AE96" s="115"/>
      <c r="AF96" s="115"/>
      <c r="AG96" s="117"/>
      <c r="AH96" s="128"/>
      <c r="AI96" s="237"/>
      <c r="AJ96" s="80"/>
      <c r="AK96" s="117"/>
      <c r="AL96" s="128"/>
      <c r="AM96" s="237"/>
      <c r="AN96" s="80"/>
      <c r="AO96" s="115"/>
      <c r="AP96" s="115"/>
      <c r="AQ96" s="117"/>
      <c r="AR96" s="128"/>
      <c r="AS96" s="237"/>
      <c r="AT96" s="80"/>
      <c r="AU96" s="115"/>
      <c r="AV96" s="115"/>
      <c r="AW96" s="117"/>
      <c r="AX96" s="118"/>
      <c r="AY96" s="237"/>
      <c r="AZ96" s="80"/>
      <c r="BA96" s="115"/>
      <c r="BB96" s="115"/>
      <c r="BC96" s="115"/>
      <c r="BD96" s="115"/>
      <c r="BE96" s="117"/>
      <c r="BF96" s="118"/>
      <c r="BG96" s="237"/>
      <c r="BH96" s="80"/>
      <c r="BI96" s="115"/>
      <c r="BJ96" s="115"/>
      <c r="BK96" s="115"/>
      <c r="BL96" s="117"/>
      <c r="BM96" s="118"/>
      <c r="BN96" s="237"/>
      <c r="BO96" s="80"/>
      <c r="BP96" s="117"/>
      <c r="BQ96" s="118"/>
      <c r="BR96" s="237"/>
      <c r="BS96" s="80" t="s">
        <v>102</v>
      </c>
      <c r="BT96" s="115" t="s">
        <v>259</v>
      </c>
      <c r="BU96" s="115" t="s">
        <v>255</v>
      </c>
      <c r="BV96" s="115" t="s">
        <v>257</v>
      </c>
      <c r="BW96" s="117" t="s">
        <v>257</v>
      </c>
      <c r="BX96" s="129">
        <v>342.73605395945651</v>
      </c>
      <c r="BY96" s="130"/>
    </row>
    <row r="97" spans="1:77" s="87" customFormat="1" ht="12.75" customHeight="1" x14ac:dyDescent="0.2">
      <c r="A97" s="18">
        <v>38</v>
      </c>
      <c r="B97" s="77" t="s">
        <v>35</v>
      </c>
      <c r="C97" s="77" t="s">
        <v>1464</v>
      </c>
      <c r="D97" s="19" t="s">
        <v>348</v>
      </c>
      <c r="E97" s="78" t="s">
        <v>1465</v>
      </c>
      <c r="F97" s="79"/>
      <c r="G97" s="119"/>
      <c r="H97" s="227">
        <f>AX97+AR97+AH97+U97+O97+AB97+BF97+BM97+BX97+AL97+BQ97</f>
        <v>326.87266579946288</v>
      </c>
      <c r="I97" s="119">
        <f>COUNTA(L97,Q97,AD97,AJ97,W97,AN97,AT97,AZ97,BO97,BH97,BS97)</f>
        <v>1</v>
      </c>
      <c r="J97" s="119">
        <f>COUNTA(M97,N97,R97,S97,T97,X97,Y97,Z97,AA97,AE97,AF97,AG97,AK97,AO97,AP97,AQ97,AU97,AV97,AW97,BA97,BB97,BC97,BD97,#REF!,#REF!,BE97,BI97,BJ97,BK97,#REF!,BL97,BP97,BT97,BW97,BU97,BV97)</f>
        <v>7</v>
      </c>
      <c r="K97" s="280"/>
      <c r="L97" s="80"/>
      <c r="M97" s="115"/>
      <c r="N97" s="117"/>
      <c r="O97" s="116"/>
      <c r="P97" s="237"/>
      <c r="Q97" s="80"/>
      <c r="R97" s="115"/>
      <c r="S97" s="115"/>
      <c r="T97" s="117"/>
      <c r="U97" s="118"/>
      <c r="V97" s="237"/>
      <c r="W97" s="80"/>
      <c r="X97" s="115"/>
      <c r="Y97" s="115"/>
      <c r="Z97" s="115"/>
      <c r="AA97" s="117"/>
      <c r="AB97" s="128"/>
      <c r="AC97" s="237"/>
      <c r="AD97" s="80"/>
      <c r="AE97" s="115"/>
      <c r="AF97" s="115"/>
      <c r="AG97" s="117"/>
      <c r="AH97" s="128"/>
      <c r="AI97" s="237"/>
      <c r="AJ97" s="80"/>
      <c r="AK97" s="117"/>
      <c r="AL97" s="128"/>
      <c r="AM97" s="237"/>
      <c r="AN97" s="80"/>
      <c r="AO97" s="115"/>
      <c r="AP97" s="115"/>
      <c r="AQ97" s="117"/>
      <c r="AR97" s="128"/>
      <c r="AS97" s="237"/>
      <c r="AT97" s="80"/>
      <c r="AU97" s="115"/>
      <c r="AV97" s="115"/>
      <c r="AW97" s="117"/>
      <c r="AX97" s="118"/>
      <c r="AY97" s="237"/>
      <c r="AZ97" s="80"/>
      <c r="BA97" s="115"/>
      <c r="BB97" s="115"/>
      <c r="BC97" s="115"/>
      <c r="BD97" s="115"/>
      <c r="BE97" s="117"/>
      <c r="BF97" s="118"/>
      <c r="BG97" s="237"/>
      <c r="BH97" s="80"/>
      <c r="BI97" s="115"/>
      <c r="BJ97" s="115"/>
      <c r="BK97" s="115"/>
      <c r="BL97" s="117"/>
      <c r="BM97" s="118"/>
      <c r="BN97" s="237"/>
      <c r="BO97" s="80"/>
      <c r="BP97" s="117"/>
      <c r="BQ97" s="118"/>
      <c r="BR97" s="237"/>
      <c r="BS97" s="80" t="s">
        <v>1463</v>
      </c>
      <c r="BT97" s="115" t="s">
        <v>257</v>
      </c>
      <c r="BU97" s="115" t="s">
        <v>257</v>
      </c>
      <c r="BV97" s="115" t="s">
        <v>257</v>
      </c>
      <c r="BW97" s="117" t="s">
        <v>257</v>
      </c>
      <c r="BX97" s="129">
        <v>326.87266579946288</v>
      </c>
      <c r="BY97" s="130"/>
    </row>
    <row r="98" spans="1:77" s="87" customFormat="1" ht="12.75" customHeight="1" x14ac:dyDescent="0.2">
      <c r="A98" s="18">
        <v>9</v>
      </c>
      <c r="B98" s="77" t="s">
        <v>519</v>
      </c>
      <c r="C98" s="77" t="s">
        <v>754</v>
      </c>
      <c r="D98" s="19" t="s">
        <v>1524</v>
      </c>
      <c r="E98" s="78" t="s">
        <v>1554</v>
      </c>
      <c r="F98" s="79"/>
      <c r="G98" s="119"/>
      <c r="H98" s="227">
        <f>AX98+AR98+AH98+U98+O98+AB98+BF98+BM98+BX98+AL98+BQ98</f>
        <v>326.40143618001218</v>
      </c>
      <c r="I98" s="119">
        <f>COUNTA(L98,Q98,AD98,AJ98,W98,AN98,AT98,AZ98,BO98,BH98,BS98)</f>
        <v>1</v>
      </c>
      <c r="J98" s="119">
        <f>COUNTA(M98,N98,R98,S98,T98,X98,Y98,Z98,AA98,AE98,AF98,AG98,AK98,AO98,AP98,AQ98,AU98,AV98,AW98,BA98,BB98,BC98,BD98,#REF!,#REF!,BE98,BI98,BJ98,BK98,#REF!,BL98,BP98,BT98,BW98,BU98,BV98)</f>
        <v>8</v>
      </c>
      <c r="K98" s="280"/>
      <c r="L98" s="80"/>
      <c r="M98" s="115"/>
      <c r="N98" s="117"/>
      <c r="O98" s="116"/>
      <c r="P98" s="237"/>
      <c r="Q98" s="80"/>
      <c r="R98" s="115"/>
      <c r="S98" s="115"/>
      <c r="T98" s="117"/>
      <c r="U98" s="118"/>
      <c r="V98" s="237"/>
      <c r="W98" s="80"/>
      <c r="X98" s="115"/>
      <c r="Y98" s="115"/>
      <c r="Z98" s="115"/>
      <c r="AA98" s="117"/>
      <c r="AB98" s="128"/>
      <c r="AC98" s="237"/>
      <c r="AD98" s="80"/>
      <c r="AE98" s="115"/>
      <c r="AF98" s="115"/>
      <c r="AG98" s="117"/>
      <c r="AH98" s="128"/>
      <c r="AI98" s="237"/>
      <c r="AJ98" s="80"/>
      <c r="AK98" s="117"/>
      <c r="AL98" s="128"/>
      <c r="AM98" s="237"/>
      <c r="AN98" s="80"/>
      <c r="AO98" s="115"/>
      <c r="AP98" s="115"/>
      <c r="AQ98" s="117"/>
      <c r="AR98" s="128"/>
      <c r="AS98" s="237"/>
      <c r="AT98" s="80"/>
      <c r="AU98" s="115"/>
      <c r="AV98" s="115"/>
      <c r="AW98" s="117"/>
      <c r="AX98" s="118"/>
      <c r="AY98" s="237"/>
      <c r="AZ98" s="80" t="s">
        <v>118</v>
      </c>
      <c r="BA98" s="115">
        <v>3</v>
      </c>
      <c r="BB98" s="115">
        <v>2</v>
      </c>
      <c r="BC98" s="115">
        <v>2</v>
      </c>
      <c r="BD98" s="115">
        <v>2</v>
      </c>
      <c r="BE98" s="117" t="s">
        <v>25</v>
      </c>
      <c r="BF98" s="118">
        <v>326.40143618001218</v>
      </c>
      <c r="BG98" s="237"/>
      <c r="BH98" s="80"/>
      <c r="BI98" s="115"/>
      <c r="BJ98" s="115"/>
      <c r="BK98" s="115"/>
      <c r="BL98" s="117"/>
      <c r="BM98" s="118"/>
      <c r="BN98" s="237"/>
      <c r="BO98" s="80"/>
      <c r="BP98" s="117"/>
      <c r="BQ98" s="118"/>
      <c r="BR98" s="237"/>
      <c r="BS98" s="80"/>
      <c r="BT98" s="115"/>
      <c r="BU98" s="115"/>
      <c r="BV98" s="115"/>
      <c r="BW98" s="117"/>
      <c r="BX98" s="129"/>
      <c r="BY98" s="130"/>
    </row>
    <row r="99" spans="1:77" s="87" customFormat="1" ht="12.75" customHeight="1" x14ac:dyDescent="0.2">
      <c r="A99" s="18">
        <v>22</v>
      </c>
      <c r="B99" s="77" t="s">
        <v>36</v>
      </c>
      <c r="C99" s="77" t="s">
        <v>1410</v>
      </c>
      <c r="D99" s="19" t="s">
        <v>1411</v>
      </c>
      <c r="E99" s="78" t="s">
        <v>1412</v>
      </c>
      <c r="F99" s="79"/>
      <c r="G99" s="119"/>
      <c r="H99" s="227">
        <f>AX99+AR99+AH99+U99+O99+AB99+BF99+BM99+BX99+AL99+BQ99</f>
        <v>305.88971044051243</v>
      </c>
      <c r="I99" s="119">
        <f>COUNTA(L99,Q99,AD99,AJ99,W99,AN99,AT99,AZ99,BO99,BH99,BS99)</f>
        <v>1</v>
      </c>
      <c r="J99" s="119">
        <f>COUNTA(M99,N99,R99,S99,T99,X99,Y99,Z99,AA99,AE99,AF99,AG99,AK99,AO99,AP99,AQ99,AU99,AV99,AW99,BA99,BB99,BC99,BD99,#REF!,#REF!,BE99,BI99,BJ99,BK99,#REF!,BL99,BP99,BT99,BW99,BU99,BV99)</f>
        <v>7</v>
      </c>
      <c r="K99" s="280"/>
      <c r="L99" s="80"/>
      <c r="M99" s="115"/>
      <c r="N99" s="117"/>
      <c r="O99" s="116"/>
      <c r="P99" s="237"/>
      <c r="Q99" s="80"/>
      <c r="R99" s="115"/>
      <c r="S99" s="115"/>
      <c r="T99" s="117"/>
      <c r="U99" s="118"/>
      <c r="V99" s="237"/>
      <c r="W99" s="80"/>
      <c r="X99" s="115"/>
      <c r="Y99" s="115"/>
      <c r="Z99" s="115"/>
      <c r="AA99" s="117"/>
      <c r="AB99" s="128"/>
      <c r="AC99" s="237"/>
      <c r="AD99" s="80"/>
      <c r="AE99" s="115"/>
      <c r="AF99" s="115"/>
      <c r="AG99" s="117"/>
      <c r="AH99" s="128"/>
      <c r="AI99" s="237"/>
      <c r="AJ99" s="80"/>
      <c r="AK99" s="117"/>
      <c r="AL99" s="128"/>
      <c r="AM99" s="237"/>
      <c r="AN99" s="80"/>
      <c r="AO99" s="115"/>
      <c r="AP99" s="115"/>
      <c r="AQ99" s="117"/>
      <c r="AR99" s="128"/>
      <c r="AS99" s="237"/>
      <c r="AT99" s="80"/>
      <c r="AU99" s="115"/>
      <c r="AV99" s="115"/>
      <c r="AW99" s="117"/>
      <c r="AX99" s="118"/>
      <c r="AY99" s="237"/>
      <c r="AZ99" s="80"/>
      <c r="BA99" s="115"/>
      <c r="BB99" s="115"/>
      <c r="BC99" s="115"/>
      <c r="BD99" s="115"/>
      <c r="BE99" s="117"/>
      <c r="BF99" s="118"/>
      <c r="BG99" s="237"/>
      <c r="BH99" s="80"/>
      <c r="BI99" s="115"/>
      <c r="BJ99" s="115"/>
      <c r="BK99" s="115"/>
      <c r="BL99" s="117"/>
      <c r="BM99" s="118"/>
      <c r="BN99" s="237"/>
      <c r="BO99" s="80"/>
      <c r="BP99" s="117"/>
      <c r="BQ99" s="118"/>
      <c r="BR99" s="237"/>
      <c r="BS99" s="80" t="s">
        <v>61</v>
      </c>
      <c r="BT99" s="115" t="s">
        <v>258</v>
      </c>
      <c r="BU99" s="115" t="s">
        <v>303</v>
      </c>
      <c r="BV99" s="115" t="s">
        <v>303</v>
      </c>
      <c r="BW99" s="117" t="s">
        <v>259</v>
      </c>
      <c r="BX99" s="129">
        <v>305.88971044051243</v>
      </c>
      <c r="BY99" s="130"/>
    </row>
    <row r="100" spans="1:77" s="87" customFormat="1" ht="12.75" customHeight="1" x14ac:dyDescent="0.2">
      <c r="A100" s="18">
        <v>39</v>
      </c>
      <c r="B100" s="77" t="s">
        <v>35</v>
      </c>
      <c r="C100" s="77" t="s">
        <v>387</v>
      </c>
      <c r="D100" s="19" t="s">
        <v>388</v>
      </c>
      <c r="E100" s="78" t="s">
        <v>389</v>
      </c>
      <c r="F100" s="79"/>
      <c r="G100" s="119">
        <f>AX100+AR100+AH100+U100+O100+AB100+AL100</f>
        <v>68.319180810720866</v>
      </c>
      <c r="H100" s="227">
        <f>AX100+AR100+AH100+U100+O100+AB100+BF100+BM100+BX100+AL100+BQ100</f>
        <v>300.88935398892289</v>
      </c>
      <c r="I100" s="119">
        <f>COUNTA(L100,Q100,AD100,AJ100,W100,AN100,AT100,AZ100,BO100,BH100,BS100)</f>
        <v>3</v>
      </c>
      <c r="J100" s="119">
        <f>COUNTA(M100,N100,R100,S100,T100,X100,Y100,Z100,AA100,AE100,AF100,AG100,AK100,AO100,AP100,AQ100,AU100,AV100,AW100,BA100,BB100,BC100,BD100,#REF!,#REF!,BE100,BI100,BJ100,BK100,#REF!,BL100,BP100,BT100,BW100,BU100,BV100)</f>
        <v>12</v>
      </c>
      <c r="K100" s="280"/>
      <c r="L100" s="80" t="s">
        <v>36</v>
      </c>
      <c r="M100" s="115">
        <v>5</v>
      </c>
      <c r="N100" s="117"/>
      <c r="O100" s="116">
        <v>68.319180810720866</v>
      </c>
      <c r="P100" s="237"/>
      <c r="Q100" s="80"/>
      <c r="R100" s="115"/>
      <c r="S100" s="115"/>
      <c r="T100" s="117"/>
      <c r="U100" s="118"/>
      <c r="V100" s="237"/>
      <c r="W100" s="80"/>
      <c r="X100" s="115"/>
      <c r="Y100" s="115"/>
      <c r="Z100" s="115"/>
      <c r="AA100" s="117"/>
      <c r="AB100" s="128"/>
      <c r="AC100" s="237"/>
      <c r="AD100" s="80"/>
      <c r="AE100" s="115"/>
      <c r="AF100" s="115"/>
      <c r="AG100" s="117"/>
      <c r="AH100" s="128"/>
      <c r="AI100" s="237"/>
      <c r="AJ100" s="80"/>
      <c r="AK100" s="117"/>
      <c r="AL100" s="128"/>
      <c r="AM100" s="237"/>
      <c r="AN100" s="80"/>
      <c r="AO100" s="115"/>
      <c r="AP100" s="115"/>
      <c r="AQ100" s="117"/>
      <c r="AR100" s="128"/>
      <c r="AS100" s="237"/>
      <c r="AT100" s="80"/>
      <c r="AU100" s="115"/>
      <c r="AV100" s="115"/>
      <c r="AW100" s="117"/>
      <c r="AX100" s="118"/>
      <c r="AY100" s="237"/>
      <c r="AZ100" s="80"/>
      <c r="BA100" s="115"/>
      <c r="BB100" s="115"/>
      <c r="BC100" s="115"/>
      <c r="BD100" s="115"/>
      <c r="BE100" s="117"/>
      <c r="BF100" s="118"/>
      <c r="BG100" s="237"/>
      <c r="BH100" s="80" t="s">
        <v>36</v>
      </c>
      <c r="BI100" s="115">
        <v>11</v>
      </c>
      <c r="BJ100" s="115">
        <v>11</v>
      </c>
      <c r="BK100" s="115">
        <v>10</v>
      </c>
      <c r="BL100" s="117">
        <v>10</v>
      </c>
      <c r="BM100" s="118">
        <v>95.030314027035786</v>
      </c>
      <c r="BN100" s="237"/>
      <c r="BO100" s="80"/>
      <c r="BP100" s="117"/>
      <c r="BQ100" s="118"/>
      <c r="BR100" s="237"/>
      <c r="BS100" s="80" t="s">
        <v>61</v>
      </c>
      <c r="BT100" s="115" t="s">
        <v>24</v>
      </c>
      <c r="BU100" s="115" t="s">
        <v>329</v>
      </c>
      <c r="BV100" s="115" t="s">
        <v>305</v>
      </c>
      <c r="BW100" s="117" t="s">
        <v>303</v>
      </c>
      <c r="BX100" s="129">
        <v>137.53985915116624</v>
      </c>
      <c r="BY100" s="130"/>
    </row>
    <row r="101" spans="1:77" s="87" customFormat="1" ht="12.75" customHeight="1" x14ac:dyDescent="0.2">
      <c r="A101" s="18">
        <v>23</v>
      </c>
      <c r="B101" s="77" t="s">
        <v>36</v>
      </c>
      <c r="C101" s="77" t="s">
        <v>1389</v>
      </c>
      <c r="D101" s="19" t="s">
        <v>321</v>
      </c>
      <c r="E101" s="78" t="s">
        <v>963</v>
      </c>
      <c r="F101" s="79"/>
      <c r="G101" s="119"/>
      <c r="H101" s="227">
        <f>AX101+AR101+AH101+U101+O101+AB101+BF101+BM101+BX101+AL101+BQ101</f>
        <v>296.70868140934925</v>
      </c>
      <c r="I101" s="119">
        <f>COUNTA(L101,Q101,AD101,AJ101,W101,AN101,AT101,AZ101,BO101,BH101,BS101)</f>
        <v>1</v>
      </c>
      <c r="J101" s="119">
        <f>COUNTA(M101,N101,R101,S101,T101,X101,Y101,Z101,AA101,AE101,AF101,AG101,AK101,AO101,AP101,AQ101,AU101,AV101,AW101,BA101,BB101,BC101,BD101,#REF!,#REF!,BE101,BI101,BJ101,BK101,#REF!,BL101,BP101,BT101,BW101,BU101,BV101)</f>
        <v>7</v>
      </c>
      <c r="K101" s="280"/>
      <c r="L101" s="80"/>
      <c r="M101" s="115"/>
      <c r="N101" s="117"/>
      <c r="O101" s="116"/>
      <c r="P101" s="237"/>
      <c r="Q101" s="80"/>
      <c r="R101" s="115"/>
      <c r="S101" s="115"/>
      <c r="T101" s="117"/>
      <c r="U101" s="118"/>
      <c r="V101" s="237"/>
      <c r="W101" s="80"/>
      <c r="X101" s="115"/>
      <c r="Y101" s="115"/>
      <c r="Z101" s="115"/>
      <c r="AA101" s="117"/>
      <c r="AB101" s="128"/>
      <c r="AC101" s="237"/>
      <c r="AD101" s="80"/>
      <c r="AE101" s="115"/>
      <c r="AF101" s="115"/>
      <c r="AG101" s="117"/>
      <c r="AH101" s="128"/>
      <c r="AI101" s="237"/>
      <c r="AJ101" s="80"/>
      <c r="AK101" s="117"/>
      <c r="AL101" s="128"/>
      <c r="AM101" s="237"/>
      <c r="AN101" s="80"/>
      <c r="AO101" s="115"/>
      <c r="AP101" s="115"/>
      <c r="AQ101" s="117"/>
      <c r="AR101" s="128"/>
      <c r="AS101" s="237"/>
      <c r="AT101" s="80"/>
      <c r="AU101" s="115"/>
      <c r="AV101" s="115"/>
      <c r="AW101" s="117"/>
      <c r="AX101" s="118"/>
      <c r="AY101" s="237"/>
      <c r="AZ101" s="80"/>
      <c r="BA101" s="115"/>
      <c r="BB101" s="115"/>
      <c r="BC101" s="115"/>
      <c r="BD101" s="115"/>
      <c r="BE101" s="117"/>
      <c r="BF101" s="118"/>
      <c r="BG101" s="237"/>
      <c r="BH101" s="80" t="s">
        <v>36</v>
      </c>
      <c r="BI101" s="115" t="s">
        <v>259</v>
      </c>
      <c r="BJ101" s="115" t="s">
        <v>261</v>
      </c>
      <c r="BK101" s="115" t="s">
        <v>258</v>
      </c>
      <c r="BL101" s="117">
        <v>8</v>
      </c>
      <c r="BM101" s="118">
        <v>296.70868140934925</v>
      </c>
      <c r="BN101" s="237"/>
      <c r="BO101" s="80"/>
      <c r="BP101" s="117"/>
      <c r="BQ101" s="118"/>
      <c r="BR101" s="237"/>
      <c r="BS101" s="80"/>
      <c r="BT101" s="115"/>
      <c r="BU101" s="115"/>
      <c r="BV101" s="115"/>
      <c r="BW101" s="117"/>
      <c r="BX101" s="129"/>
      <c r="BY101" s="130"/>
    </row>
    <row r="102" spans="1:77" s="87" customFormat="1" ht="12.75" customHeight="1" x14ac:dyDescent="0.2">
      <c r="A102" s="18">
        <v>10</v>
      </c>
      <c r="B102" s="77" t="s">
        <v>519</v>
      </c>
      <c r="C102" s="77" t="s">
        <v>750</v>
      </c>
      <c r="D102" s="19" t="s">
        <v>1523</v>
      </c>
      <c r="E102" s="78" t="s">
        <v>1555</v>
      </c>
      <c r="F102" s="79"/>
      <c r="G102" s="119"/>
      <c r="H102" s="227">
        <f>AX102+AR102+AH102+U102+O102+AB102+BF102+BM102+BX102+AL102+BQ102</f>
        <v>283.79231027444405</v>
      </c>
      <c r="I102" s="119">
        <f>COUNTA(L102,Q102,AD102,AJ102,W102,AN102,AT102,AZ102,BO102,BH102,BS102)</f>
        <v>1</v>
      </c>
      <c r="J102" s="119">
        <f>COUNTA(M102,N102,R102,S102,T102,X102,Y102,Z102,AA102,AE102,AF102,AG102,AK102,AO102,AP102,AQ102,AU102,AV102,AW102,BA102,BB102,BC102,BD102,#REF!,#REF!,BE102,BI102,BJ102,BK102,#REF!,BL102,BP102,BT102,BW102,BU102,BV102)</f>
        <v>8</v>
      </c>
      <c r="K102" s="280"/>
      <c r="L102" s="80"/>
      <c r="M102" s="115"/>
      <c r="N102" s="117"/>
      <c r="O102" s="116"/>
      <c r="P102" s="237"/>
      <c r="Q102" s="80"/>
      <c r="R102" s="115"/>
      <c r="S102" s="115"/>
      <c r="T102" s="117"/>
      <c r="U102" s="118"/>
      <c r="V102" s="237"/>
      <c r="W102" s="80"/>
      <c r="X102" s="115"/>
      <c r="Y102" s="115"/>
      <c r="Z102" s="115"/>
      <c r="AA102" s="117"/>
      <c r="AB102" s="128"/>
      <c r="AC102" s="237"/>
      <c r="AD102" s="80"/>
      <c r="AE102" s="115"/>
      <c r="AF102" s="115"/>
      <c r="AG102" s="117"/>
      <c r="AH102" s="128"/>
      <c r="AI102" s="237"/>
      <c r="AJ102" s="80"/>
      <c r="AK102" s="117"/>
      <c r="AL102" s="128"/>
      <c r="AM102" s="237"/>
      <c r="AN102" s="80"/>
      <c r="AO102" s="115"/>
      <c r="AP102" s="115"/>
      <c r="AQ102" s="117"/>
      <c r="AR102" s="128"/>
      <c r="AS102" s="237"/>
      <c r="AT102" s="80"/>
      <c r="AU102" s="115"/>
      <c r="AV102" s="115"/>
      <c r="AW102" s="117"/>
      <c r="AX102" s="118"/>
      <c r="AY102" s="237"/>
      <c r="AZ102" s="80" t="s">
        <v>118</v>
      </c>
      <c r="BA102" s="115">
        <v>4</v>
      </c>
      <c r="BB102" s="115">
        <v>3</v>
      </c>
      <c r="BC102" s="115">
        <v>3</v>
      </c>
      <c r="BD102" s="115">
        <v>3</v>
      </c>
      <c r="BE102" s="117">
        <v>2</v>
      </c>
      <c r="BF102" s="118">
        <v>283.79231027444405</v>
      </c>
      <c r="BG102" s="237"/>
      <c r="BH102" s="80"/>
      <c r="BI102" s="115"/>
      <c r="BJ102" s="115"/>
      <c r="BK102" s="115"/>
      <c r="BL102" s="117"/>
      <c r="BM102" s="118"/>
      <c r="BN102" s="237"/>
      <c r="BO102" s="80"/>
      <c r="BP102" s="117"/>
      <c r="BQ102" s="118"/>
      <c r="BR102" s="237"/>
      <c r="BS102" s="80"/>
      <c r="BT102" s="115"/>
      <c r="BU102" s="115"/>
      <c r="BV102" s="115"/>
      <c r="BW102" s="117"/>
      <c r="BX102" s="129"/>
      <c r="BY102" s="130"/>
    </row>
    <row r="103" spans="1:77" s="87" customFormat="1" ht="12.75" customHeight="1" x14ac:dyDescent="0.2">
      <c r="A103" s="18">
        <v>40</v>
      </c>
      <c r="B103" s="77" t="s">
        <v>35</v>
      </c>
      <c r="C103" s="77" t="s">
        <v>1081</v>
      </c>
      <c r="D103" s="19" t="s">
        <v>1357</v>
      </c>
      <c r="E103" s="78" t="s">
        <v>1358</v>
      </c>
      <c r="F103" s="79"/>
      <c r="G103" s="119"/>
      <c r="H103" s="227">
        <f>AX103+AR103+AH103+U103+O103+AB103+BF103+BM103+BX103+AL103+BQ103</f>
        <v>260.87330679737715</v>
      </c>
      <c r="I103" s="119">
        <f>COUNTA(L103,Q103,AD103,AJ103,W103,AN103,AT103,AZ103,BO103,BH103,BS103)</f>
        <v>2</v>
      </c>
      <c r="J103" s="119">
        <f>COUNTA(M103,N103,R103,S103,T103,X103,Y103,Z103,AA103,AE103,AF103,AG103,AK103,AO103,AP103,AQ103,AU103,AV103,AW103,BA103,BB103,BC103,BD103,#REF!,#REF!,BE103,BI103,BJ103,BK103,#REF!,BL103,BP103,BT103,BW103,BU103,BV103)</f>
        <v>11</v>
      </c>
      <c r="K103" s="280"/>
      <c r="L103" s="80"/>
      <c r="M103" s="115"/>
      <c r="N103" s="117"/>
      <c r="O103" s="116"/>
      <c r="P103" s="237"/>
      <c r="Q103" s="80"/>
      <c r="R103" s="115"/>
      <c r="S103" s="115"/>
      <c r="T103" s="117"/>
      <c r="U103" s="118"/>
      <c r="V103" s="237"/>
      <c r="W103" s="80"/>
      <c r="X103" s="115"/>
      <c r="Y103" s="115"/>
      <c r="Z103" s="115"/>
      <c r="AA103" s="117"/>
      <c r="AB103" s="128"/>
      <c r="AC103" s="237"/>
      <c r="AD103" s="80"/>
      <c r="AE103" s="115"/>
      <c r="AF103" s="115"/>
      <c r="AG103" s="117"/>
      <c r="AH103" s="128"/>
      <c r="AI103" s="237"/>
      <c r="AJ103" s="80"/>
      <c r="AK103" s="117"/>
      <c r="AL103" s="128"/>
      <c r="AM103" s="237"/>
      <c r="AN103" s="80"/>
      <c r="AO103" s="115"/>
      <c r="AP103" s="115"/>
      <c r="AQ103" s="117"/>
      <c r="AR103" s="128"/>
      <c r="AS103" s="237"/>
      <c r="AT103" s="80"/>
      <c r="AU103" s="115"/>
      <c r="AV103" s="115"/>
      <c r="AW103" s="117"/>
      <c r="AX103" s="118"/>
      <c r="AY103" s="237"/>
      <c r="AZ103" s="80"/>
      <c r="BA103" s="115"/>
      <c r="BB103" s="115"/>
      <c r="BC103" s="115"/>
      <c r="BD103" s="115"/>
      <c r="BE103" s="117"/>
      <c r="BF103" s="118"/>
      <c r="BG103" s="237"/>
      <c r="BH103" s="80" t="s">
        <v>57</v>
      </c>
      <c r="BI103" s="115" t="s">
        <v>259</v>
      </c>
      <c r="BJ103" s="115" t="s">
        <v>260</v>
      </c>
      <c r="BK103" s="115" t="s">
        <v>258</v>
      </c>
      <c r="BL103" s="117" t="s">
        <v>24</v>
      </c>
      <c r="BM103" s="118">
        <v>165.66278655690013</v>
      </c>
      <c r="BN103" s="237"/>
      <c r="BO103" s="80"/>
      <c r="BP103" s="117"/>
      <c r="BQ103" s="118"/>
      <c r="BR103" s="237"/>
      <c r="BS103" s="80" t="s">
        <v>1502</v>
      </c>
      <c r="BT103" s="115" t="s">
        <v>253</v>
      </c>
      <c r="BU103" s="115" t="s">
        <v>253</v>
      </c>
      <c r="BV103" s="115" t="s">
        <v>24</v>
      </c>
      <c r="BW103" s="117" t="s">
        <v>253</v>
      </c>
      <c r="BX103" s="129">
        <v>95.210520240477052</v>
      </c>
      <c r="BY103" s="130"/>
    </row>
    <row r="104" spans="1:77" s="87" customFormat="1" ht="12.75" customHeight="1" x14ac:dyDescent="0.2">
      <c r="A104" s="18">
        <v>8</v>
      </c>
      <c r="B104" s="77" t="s">
        <v>712</v>
      </c>
      <c r="C104" s="77"/>
      <c r="D104" s="19" t="s">
        <v>268</v>
      </c>
      <c r="E104" s="78" t="s">
        <v>843</v>
      </c>
      <c r="F104" s="79"/>
      <c r="G104" s="119"/>
      <c r="H104" s="227">
        <f>AX104+AR104+AH104+U104+O104+AB104+BF104+BM104+BX104+AL104+BQ104</f>
        <v>237.68414669644935</v>
      </c>
      <c r="I104" s="119">
        <f>COUNTA(L104,Q104,AD104,AJ104,W104,AN104,AT104,AZ104,BO104,BH104,BS104)</f>
        <v>2</v>
      </c>
      <c r="J104" s="119">
        <f>COUNTA(M104,N104,R104,S104,T104,X104,Y104,Z104,AA104,AE104,AF104,AG104,AK104,AO104,AP104,AQ104,AU104,AV104,AW104,BA104,BB104,BC104,BD104,#REF!,#REF!,BE104,BI104,BJ104,BK104,#REF!,BL104,BP104,BT104,BW104,BU104,BV104)</f>
        <v>11</v>
      </c>
      <c r="K104" s="280"/>
      <c r="L104" s="80"/>
      <c r="M104" s="115"/>
      <c r="N104" s="117"/>
      <c r="O104" s="116"/>
      <c r="P104" s="237"/>
      <c r="Q104" s="80"/>
      <c r="R104" s="115"/>
      <c r="S104" s="115"/>
      <c r="T104" s="117"/>
      <c r="U104" s="118"/>
      <c r="V104" s="237"/>
      <c r="W104" s="80"/>
      <c r="X104" s="115"/>
      <c r="Y104" s="115"/>
      <c r="Z104" s="115"/>
      <c r="AA104" s="117"/>
      <c r="AB104" s="128"/>
      <c r="AC104" s="237"/>
      <c r="AD104" s="80"/>
      <c r="AE104" s="115"/>
      <c r="AF104" s="115"/>
      <c r="AG104" s="117"/>
      <c r="AH104" s="128"/>
      <c r="AI104" s="237"/>
      <c r="AJ104" s="80"/>
      <c r="AK104" s="117"/>
      <c r="AL104" s="128"/>
      <c r="AM104" s="237"/>
      <c r="AN104" s="80"/>
      <c r="AO104" s="115"/>
      <c r="AP104" s="115"/>
      <c r="AQ104" s="117"/>
      <c r="AR104" s="128"/>
      <c r="AS104" s="237"/>
      <c r="AT104" s="80"/>
      <c r="AU104" s="115"/>
      <c r="AV104" s="115"/>
      <c r="AW104" s="117"/>
      <c r="AX104" s="118"/>
      <c r="AY104" s="237"/>
      <c r="AZ104" s="80"/>
      <c r="BA104" s="115"/>
      <c r="BB104" s="115"/>
      <c r="BC104" s="115"/>
      <c r="BD104" s="115"/>
      <c r="BE104" s="117"/>
      <c r="BF104" s="118"/>
      <c r="BG104" s="237"/>
      <c r="BH104" s="80" t="s">
        <v>712</v>
      </c>
      <c r="BI104" s="115" t="s">
        <v>260</v>
      </c>
      <c r="BJ104" s="115" t="s">
        <v>24</v>
      </c>
      <c r="BK104" s="115" t="s">
        <v>261</v>
      </c>
      <c r="BL104" s="117" t="s">
        <v>24</v>
      </c>
      <c r="BM104" s="118">
        <v>74.775910910102084</v>
      </c>
      <c r="BN104" s="237"/>
      <c r="BO104" s="80"/>
      <c r="BP104" s="117"/>
      <c r="BQ104" s="118"/>
      <c r="BR104" s="237"/>
      <c r="BS104" s="80" t="s">
        <v>1483</v>
      </c>
      <c r="BT104" s="115" t="s">
        <v>261</v>
      </c>
      <c r="BU104" s="115" t="s">
        <v>303</v>
      </c>
      <c r="BV104" s="115" t="s">
        <v>24</v>
      </c>
      <c r="BW104" s="117" t="s">
        <v>261</v>
      </c>
      <c r="BX104" s="129">
        <v>162.90823578634726</v>
      </c>
      <c r="BY104" s="130"/>
    </row>
    <row r="105" spans="1:77" s="87" customFormat="1" ht="12.75" customHeight="1" x14ac:dyDescent="0.2">
      <c r="A105" s="18">
        <v>41</v>
      </c>
      <c r="B105" s="77" t="s">
        <v>35</v>
      </c>
      <c r="C105" s="77" t="s">
        <v>800</v>
      </c>
      <c r="D105" s="19" t="s">
        <v>1466</v>
      </c>
      <c r="E105" s="78" t="s">
        <v>1467</v>
      </c>
      <c r="F105" s="79"/>
      <c r="G105" s="119"/>
      <c r="H105" s="227">
        <f>AX105+AR105+AH105+U105+O105+AB105+BF105+BM105+BX105+AL105+BQ105</f>
        <v>235.21825181113624</v>
      </c>
      <c r="I105" s="119">
        <f>COUNTA(L105,Q105,AD105,AJ105,W105,AN105,AT105,AZ105,BO105,BH105,BS105)</f>
        <v>1</v>
      </c>
      <c r="J105" s="119">
        <f>COUNTA(M105,N105,R105,S105,T105,X105,Y105,Z105,AA105,AE105,AF105,AG105,AK105,AO105,AP105,AQ105,AU105,AV105,AW105,BA105,BB105,BC105,BD105,#REF!,#REF!,BE105,BI105,BJ105,BK105,#REF!,BL105,BP105,BT105,BW105,BU105,BV105)</f>
        <v>7</v>
      </c>
      <c r="K105" s="280"/>
      <c r="L105" s="80"/>
      <c r="M105" s="115"/>
      <c r="N105" s="117"/>
      <c r="O105" s="116"/>
      <c r="P105" s="237"/>
      <c r="Q105" s="80"/>
      <c r="R105" s="115"/>
      <c r="S105" s="115"/>
      <c r="T105" s="117"/>
      <c r="U105" s="118"/>
      <c r="V105" s="237"/>
      <c r="W105" s="80"/>
      <c r="X105" s="115"/>
      <c r="Y105" s="115"/>
      <c r="Z105" s="115"/>
      <c r="AA105" s="117"/>
      <c r="AB105" s="128"/>
      <c r="AC105" s="237"/>
      <c r="AD105" s="80"/>
      <c r="AE105" s="115"/>
      <c r="AF105" s="115"/>
      <c r="AG105" s="117"/>
      <c r="AH105" s="128"/>
      <c r="AI105" s="237"/>
      <c r="AJ105" s="80"/>
      <c r="AK105" s="117"/>
      <c r="AL105" s="128"/>
      <c r="AM105" s="237"/>
      <c r="AN105" s="80"/>
      <c r="AO105" s="115"/>
      <c r="AP105" s="115"/>
      <c r="AQ105" s="117"/>
      <c r="AR105" s="128"/>
      <c r="AS105" s="237"/>
      <c r="AT105" s="80"/>
      <c r="AU105" s="115"/>
      <c r="AV105" s="115"/>
      <c r="AW105" s="117"/>
      <c r="AX105" s="118"/>
      <c r="AY105" s="237"/>
      <c r="AZ105" s="80"/>
      <c r="BA105" s="115"/>
      <c r="BB105" s="115"/>
      <c r="BC105" s="115"/>
      <c r="BD105" s="115"/>
      <c r="BE105" s="117"/>
      <c r="BF105" s="118"/>
      <c r="BG105" s="237"/>
      <c r="BH105" s="80"/>
      <c r="BI105" s="115"/>
      <c r="BJ105" s="115"/>
      <c r="BK105" s="115"/>
      <c r="BL105" s="117"/>
      <c r="BM105" s="118"/>
      <c r="BN105" s="237"/>
      <c r="BO105" s="80"/>
      <c r="BP105" s="117"/>
      <c r="BQ105" s="118"/>
      <c r="BR105" s="237"/>
      <c r="BS105" s="80" t="s">
        <v>1463</v>
      </c>
      <c r="BT105" s="115" t="s">
        <v>258</v>
      </c>
      <c r="BU105" s="115" t="s">
        <v>258</v>
      </c>
      <c r="BV105" s="115" t="s">
        <v>258</v>
      </c>
      <c r="BW105" s="117" t="s">
        <v>258</v>
      </c>
      <c r="BX105" s="129">
        <v>235.21825181113624</v>
      </c>
      <c r="BY105" s="130"/>
    </row>
    <row r="106" spans="1:77" s="87" customFormat="1" ht="12.75" customHeight="1" x14ac:dyDescent="0.2">
      <c r="A106" s="18">
        <v>9</v>
      </c>
      <c r="B106" s="77" t="s">
        <v>712</v>
      </c>
      <c r="C106" s="77" t="s">
        <v>317</v>
      </c>
      <c r="D106" s="19" t="s">
        <v>155</v>
      </c>
      <c r="E106" s="78" t="s">
        <v>822</v>
      </c>
      <c r="F106" s="79"/>
      <c r="G106" s="119"/>
      <c r="H106" s="227">
        <f>AX106+AR106+AH106+U106+O106+AB106+BF106+BM106+BX106+AL106+BQ106</f>
        <v>230.40660136170322</v>
      </c>
      <c r="I106" s="119">
        <f>COUNTA(L106,Q106,AD106,AJ106,W106,AN106,AT106,AZ106,BO106,BH106,BS106)</f>
        <v>2</v>
      </c>
      <c r="J106" s="119">
        <f>COUNTA(M106,N106,R106,S106,T106,X106,Y106,Z106,AA106,AE106,AF106,AG106,AK106,AO106,AP106,AQ106,AU106,AV106,AW106,BA106,BB106,BC106,BD106,#REF!,#REF!,BE106,BI106,BJ106,BK106,#REF!,BL106,BP106,BT106,BW106,BU106,BV106)</f>
        <v>11</v>
      </c>
      <c r="K106" s="280"/>
      <c r="L106" s="80"/>
      <c r="M106" s="115"/>
      <c r="N106" s="117"/>
      <c r="O106" s="116"/>
      <c r="P106" s="237"/>
      <c r="Q106" s="80"/>
      <c r="R106" s="115"/>
      <c r="S106" s="115"/>
      <c r="T106" s="117"/>
      <c r="U106" s="118"/>
      <c r="V106" s="237"/>
      <c r="W106" s="80"/>
      <c r="X106" s="115"/>
      <c r="Y106" s="115"/>
      <c r="Z106" s="115"/>
      <c r="AA106" s="117"/>
      <c r="AB106" s="128"/>
      <c r="AC106" s="237"/>
      <c r="AD106" s="80"/>
      <c r="AE106" s="115"/>
      <c r="AF106" s="115"/>
      <c r="AG106" s="117"/>
      <c r="AH106" s="128"/>
      <c r="AI106" s="237"/>
      <c r="AJ106" s="80"/>
      <c r="AK106" s="117"/>
      <c r="AL106" s="128"/>
      <c r="AM106" s="237"/>
      <c r="AN106" s="80"/>
      <c r="AO106" s="115"/>
      <c r="AP106" s="115"/>
      <c r="AQ106" s="117"/>
      <c r="AR106" s="128"/>
      <c r="AS106" s="237"/>
      <c r="AT106" s="80"/>
      <c r="AU106" s="115"/>
      <c r="AV106" s="115"/>
      <c r="AW106" s="117"/>
      <c r="AX106" s="118"/>
      <c r="AY106" s="237"/>
      <c r="AZ106" s="80"/>
      <c r="BA106" s="115"/>
      <c r="BB106" s="115"/>
      <c r="BC106" s="115"/>
      <c r="BD106" s="115"/>
      <c r="BE106" s="117"/>
      <c r="BF106" s="118"/>
      <c r="BG106" s="237"/>
      <c r="BH106" s="80" t="s">
        <v>712</v>
      </c>
      <c r="BI106" s="115" t="s">
        <v>257</v>
      </c>
      <c r="BJ106" s="115">
        <v>6</v>
      </c>
      <c r="BK106" s="115" t="s">
        <v>259</v>
      </c>
      <c r="BL106" s="117" t="s">
        <v>259</v>
      </c>
      <c r="BM106" s="118">
        <v>222.07326802836988</v>
      </c>
      <c r="BN106" s="237"/>
      <c r="BO106" s="80"/>
      <c r="BP106" s="117"/>
      <c r="BQ106" s="118"/>
      <c r="BR106" s="237"/>
      <c r="BS106" s="80" t="s">
        <v>1502</v>
      </c>
      <c r="BT106" s="115" t="s">
        <v>24</v>
      </c>
      <c r="BU106" s="115" t="s">
        <v>25</v>
      </c>
      <c r="BV106" s="115" t="s">
        <v>25</v>
      </c>
      <c r="BW106" s="117" t="s">
        <v>25</v>
      </c>
      <c r="BX106" s="129">
        <v>8.3333333333333321</v>
      </c>
      <c r="BY106" s="130"/>
    </row>
    <row r="107" spans="1:77" s="87" customFormat="1" ht="12.75" customHeight="1" x14ac:dyDescent="0.2">
      <c r="A107" s="18">
        <v>10</v>
      </c>
      <c r="B107" s="77" t="s">
        <v>712</v>
      </c>
      <c r="C107" s="77" t="s">
        <v>1491</v>
      </c>
      <c r="D107" s="19" t="s">
        <v>174</v>
      </c>
      <c r="E107" s="78" t="s">
        <v>1492</v>
      </c>
      <c r="F107" s="79"/>
      <c r="G107" s="119"/>
      <c r="H107" s="227">
        <f>AX107+AR107+AH107+U107+O107+AB107+BF107+BM107+BX107+AL107+BQ107</f>
        <v>223.37403129228028</v>
      </c>
      <c r="I107" s="119">
        <f>COUNTA(L107,Q107,AD107,AJ107,W107,AN107,AT107,AZ107,BO107,BH107,BS107)</f>
        <v>1</v>
      </c>
      <c r="J107" s="119">
        <f>COUNTA(M107,N107,R107,S107,T107,X107,Y107,Z107,AA107,AE107,AF107,AG107,AK107,AO107,AP107,AQ107,AU107,AV107,AW107,BA107,BB107,BC107,BD107,#REF!,#REF!,BE107,BI107,BJ107,BK107,#REF!,BL107,BP107,BT107,BW107,BU107,BV107)</f>
        <v>7</v>
      </c>
      <c r="K107" s="280"/>
      <c r="L107" s="80"/>
      <c r="M107" s="115"/>
      <c r="N107" s="117"/>
      <c r="O107" s="116"/>
      <c r="P107" s="237"/>
      <c r="Q107" s="80"/>
      <c r="R107" s="115"/>
      <c r="S107" s="115"/>
      <c r="T107" s="117"/>
      <c r="U107" s="118"/>
      <c r="V107" s="237"/>
      <c r="W107" s="80"/>
      <c r="X107" s="115"/>
      <c r="Y107" s="115"/>
      <c r="Z107" s="115"/>
      <c r="AA107" s="117"/>
      <c r="AB107" s="128"/>
      <c r="AC107" s="237"/>
      <c r="AD107" s="80"/>
      <c r="AE107" s="115"/>
      <c r="AF107" s="115"/>
      <c r="AG107" s="117"/>
      <c r="AH107" s="128"/>
      <c r="AI107" s="237"/>
      <c r="AJ107" s="80"/>
      <c r="AK107" s="117"/>
      <c r="AL107" s="128"/>
      <c r="AM107" s="237"/>
      <c r="AN107" s="80"/>
      <c r="AO107" s="115"/>
      <c r="AP107" s="115"/>
      <c r="AQ107" s="117"/>
      <c r="AR107" s="128"/>
      <c r="AS107" s="237"/>
      <c r="AT107" s="80"/>
      <c r="AU107" s="115"/>
      <c r="AV107" s="115"/>
      <c r="AW107" s="117"/>
      <c r="AX107" s="118"/>
      <c r="AY107" s="237"/>
      <c r="AZ107" s="80"/>
      <c r="BA107" s="115"/>
      <c r="BB107" s="115"/>
      <c r="BC107" s="115"/>
      <c r="BD107" s="115"/>
      <c r="BE107" s="117"/>
      <c r="BF107" s="118"/>
      <c r="BG107" s="237"/>
      <c r="BH107" s="80"/>
      <c r="BI107" s="115"/>
      <c r="BJ107" s="115"/>
      <c r="BK107" s="115"/>
      <c r="BL107" s="117"/>
      <c r="BM107" s="118"/>
      <c r="BN107" s="237"/>
      <c r="BO107" s="80"/>
      <c r="BP107" s="117"/>
      <c r="BQ107" s="118"/>
      <c r="BR107" s="237"/>
      <c r="BS107" s="80" t="s">
        <v>1483</v>
      </c>
      <c r="BT107" s="115" t="s">
        <v>305</v>
      </c>
      <c r="BU107" s="115" t="s">
        <v>260</v>
      </c>
      <c r="BV107" s="115" t="s">
        <v>259</v>
      </c>
      <c r="BW107" s="117" t="s">
        <v>303</v>
      </c>
      <c r="BX107" s="129">
        <v>223.37403129228028</v>
      </c>
      <c r="BY107" s="130"/>
    </row>
    <row r="108" spans="1:77" s="87" customFormat="1" ht="12.75" customHeight="1" x14ac:dyDescent="0.2">
      <c r="A108" s="18">
        <v>42</v>
      </c>
      <c r="B108" s="77" t="s">
        <v>35</v>
      </c>
      <c r="C108" s="77" t="s">
        <v>644</v>
      </c>
      <c r="D108" s="19" t="s">
        <v>124</v>
      </c>
      <c r="E108" s="78" t="s">
        <v>645</v>
      </c>
      <c r="F108" s="79"/>
      <c r="G108" s="119">
        <f>AX108+AR108+AH108+U108+O108+AB108+AL108</f>
        <v>220.37815239234558</v>
      </c>
      <c r="H108" s="227">
        <f>AX108+AR108+AH108+U108+O108+AB108+BF108+BM108+BX108+AL108+BQ108</f>
        <v>220.37815239234558</v>
      </c>
      <c r="I108" s="119">
        <f>COUNTA(L108,Q108,AD108,AJ108,W108,AN108,AT108,AZ108,BO108,BH108,BS108)</f>
        <v>1</v>
      </c>
      <c r="J108" s="119">
        <f>COUNTA(M108,N108,R108,S108,T108,X108,Y108,Z108,AA108,AE108,AF108,AG108,AK108,AO108,AP108,AQ108,AU108,AV108,AW108,BA108,BB108,BC108,BD108,#REF!,#REF!,BE108,BI108,BJ108,BK108,#REF!,BL108,BP108,BT108,BW108,BU108,BV108)</f>
        <v>6</v>
      </c>
      <c r="K108" s="280"/>
      <c r="L108" s="80"/>
      <c r="M108" s="115"/>
      <c r="N108" s="117"/>
      <c r="O108" s="116"/>
      <c r="P108" s="237"/>
      <c r="Q108" s="80"/>
      <c r="R108" s="115"/>
      <c r="S108" s="115"/>
      <c r="T108" s="117"/>
      <c r="U108" s="118"/>
      <c r="V108" s="237"/>
      <c r="W108" s="80"/>
      <c r="X108" s="115"/>
      <c r="Y108" s="115"/>
      <c r="Z108" s="115"/>
      <c r="AA108" s="117"/>
      <c r="AB108" s="128"/>
      <c r="AC108" s="237"/>
      <c r="AD108" s="80" t="s">
        <v>35</v>
      </c>
      <c r="AE108" s="115" t="s">
        <v>305</v>
      </c>
      <c r="AF108" s="115" t="s">
        <v>305</v>
      </c>
      <c r="AG108" s="117" t="s">
        <v>308</v>
      </c>
      <c r="AH108" s="128">
        <v>220.37815239234558</v>
      </c>
      <c r="AI108" s="237"/>
      <c r="AJ108" s="80"/>
      <c r="AK108" s="117"/>
      <c r="AL108" s="128"/>
      <c r="AM108" s="237"/>
      <c r="AN108" s="80"/>
      <c r="AO108" s="115"/>
      <c r="AP108" s="115"/>
      <c r="AQ108" s="117"/>
      <c r="AR108" s="128"/>
      <c r="AS108" s="237"/>
      <c r="AT108" s="80"/>
      <c r="AU108" s="115"/>
      <c r="AV108" s="115"/>
      <c r="AW108" s="117"/>
      <c r="AX108" s="118"/>
      <c r="AY108" s="237"/>
      <c r="AZ108" s="80"/>
      <c r="BA108" s="115"/>
      <c r="BB108" s="115"/>
      <c r="BC108" s="115"/>
      <c r="BD108" s="115"/>
      <c r="BE108" s="117"/>
      <c r="BF108" s="118"/>
      <c r="BG108" s="237"/>
      <c r="BH108" s="80"/>
      <c r="BI108" s="115"/>
      <c r="BJ108" s="115"/>
      <c r="BK108" s="115"/>
      <c r="BL108" s="117"/>
      <c r="BM108" s="118"/>
      <c r="BN108" s="237"/>
      <c r="BO108" s="80"/>
      <c r="BP108" s="117"/>
      <c r="BQ108" s="118"/>
      <c r="BR108" s="237"/>
      <c r="BS108" s="80"/>
      <c r="BT108" s="115"/>
      <c r="BU108" s="115"/>
      <c r="BV108" s="115"/>
      <c r="BW108" s="117"/>
      <c r="BX108" s="129"/>
      <c r="BY108" s="130"/>
    </row>
    <row r="109" spans="1:77" s="87" customFormat="1" ht="12.75" customHeight="1" x14ac:dyDescent="0.2">
      <c r="A109" s="18">
        <v>24</v>
      </c>
      <c r="B109" s="77" t="s">
        <v>36</v>
      </c>
      <c r="C109" s="77" t="s">
        <v>162</v>
      </c>
      <c r="D109" s="19" t="s">
        <v>89</v>
      </c>
      <c r="E109" s="78" t="s">
        <v>144</v>
      </c>
      <c r="F109" s="79"/>
      <c r="G109" s="119">
        <f>AX109+AR109+AH109+U109+O109+AB109+AL109</f>
        <v>213.70608449406677</v>
      </c>
      <c r="H109" s="227">
        <f>AX109+AR109+AH109+U109+O109+AB109+BF109+BM109+BX109+AL109+BQ109</f>
        <v>213.70608449406677</v>
      </c>
      <c r="I109" s="119">
        <f>COUNTA(L109,Q109,AD109,AJ109,W109,AN109,AT109,AZ109,BO109,BH109,BS109)</f>
        <v>1</v>
      </c>
      <c r="J109" s="119">
        <f>COUNTA(M109,N109,R109,S109,T109,X109,Y109,Z109,AA109,AE109,AF109,AG109,AK109,AO109,AP109,AQ109,AU109,AV109,AW109,BA109,BB109,BC109,BD109,#REF!,#REF!,BE109,BI109,BJ109,BK109,#REF!,BL109,BP109,BT109,BW109,BU109,BV109)</f>
        <v>7</v>
      </c>
      <c r="K109" s="280"/>
      <c r="L109" s="80"/>
      <c r="M109" s="115"/>
      <c r="N109" s="117"/>
      <c r="O109" s="116"/>
      <c r="P109" s="237"/>
      <c r="Q109" s="80"/>
      <c r="R109" s="115"/>
      <c r="S109" s="115"/>
      <c r="T109" s="117"/>
      <c r="U109" s="118"/>
      <c r="V109" s="237"/>
      <c r="W109" s="80" t="s">
        <v>61</v>
      </c>
      <c r="X109" s="115" t="s">
        <v>259</v>
      </c>
      <c r="Y109" s="115" t="s">
        <v>258</v>
      </c>
      <c r="Z109" s="115" t="s">
        <v>258</v>
      </c>
      <c r="AA109" s="117" t="s">
        <v>258</v>
      </c>
      <c r="AB109" s="128">
        <v>213.70608449406677</v>
      </c>
      <c r="AC109" s="237"/>
      <c r="AD109" s="80"/>
      <c r="AE109" s="115"/>
      <c r="AF109" s="115"/>
      <c r="AG109" s="117"/>
      <c r="AH109" s="128"/>
      <c r="AI109" s="237"/>
      <c r="AJ109" s="80"/>
      <c r="AK109" s="117"/>
      <c r="AL109" s="128"/>
      <c r="AM109" s="237"/>
      <c r="AN109" s="80"/>
      <c r="AO109" s="115"/>
      <c r="AP109" s="115"/>
      <c r="AQ109" s="117"/>
      <c r="AR109" s="128"/>
      <c r="AS109" s="237"/>
      <c r="AT109" s="80"/>
      <c r="AU109" s="115"/>
      <c r="AV109" s="115"/>
      <c r="AW109" s="117"/>
      <c r="AX109" s="118"/>
      <c r="AY109" s="237"/>
      <c r="AZ109" s="80"/>
      <c r="BA109" s="115"/>
      <c r="BB109" s="115"/>
      <c r="BC109" s="115"/>
      <c r="BD109" s="115"/>
      <c r="BE109" s="117"/>
      <c r="BF109" s="118"/>
      <c r="BG109" s="237"/>
      <c r="BH109" s="80"/>
      <c r="BI109" s="115"/>
      <c r="BJ109" s="115"/>
      <c r="BK109" s="115"/>
      <c r="BL109" s="117"/>
      <c r="BM109" s="118"/>
      <c r="BN109" s="237"/>
      <c r="BO109" s="80"/>
      <c r="BP109" s="117"/>
      <c r="BQ109" s="118"/>
      <c r="BR109" s="237"/>
      <c r="BS109" s="80"/>
      <c r="BT109" s="115"/>
      <c r="BU109" s="115"/>
      <c r="BV109" s="115"/>
      <c r="BW109" s="117"/>
      <c r="BX109" s="129"/>
      <c r="BY109" s="130"/>
    </row>
    <row r="110" spans="1:77" s="87" customFormat="1" ht="12.75" customHeight="1" x14ac:dyDescent="0.2">
      <c r="A110" s="18">
        <v>43</v>
      </c>
      <c r="B110" s="77" t="s">
        <v>35</v>
      </c>
      <c r="C110" s="77" t="s">
        <v>1435</v>
      </c>
      <c r="D110" s="19" t="s">
        <v>1436</v>
      </c>
      <c r="E110" s="78" t="s">
        <v>1437</v>
      </c>
      <c r="F110" s="79"/>
      <c r="G110" s="119"/>
      <c r="H110" s="227">
        <f>AX110+AR110+AH110+U110+O110+AB110+BF110+BM110+BX110+AL110+BQ110</f>
        <v>193.01797624939181</v>
      </c>
      <c r="I110" s="119">
        <f>COUNTA(L110,Q110,AD110,AJ110,W110,AN110,AT110,AZ110,BO110,BH110,BS110)</f>
        <v>1</v>
      </c>
      <c r="J110" s="119">
        <f>COUNTA(M110,N110,R110,S110,T110,X110,Y110,Z110,AA110,AE110,AF110,AG110,AK110,AO110,AP110,AQ110,AU110,AV110,AW110,BA110,BB110,BC110,BD110,#REF!,#REF!,BE110,BI110,BJ110,BK110,#REF!,BL110,BP110,BT110,BW110,BU110,BV110)</f>
        <v>7</v>
      </c>
      <c r="K110" s="280"/>
      <c r="L110" s="80"/>
      <c r="M110" s="115"/>
      <c r="N110" s="117"/>
      <c r="O110" s="116"/>
      <c r="P110" s="237"/>
      <c r="Q110" s="80"/>
      <c r="R110" s="115"/>
      <c r="S110" s="115"/>
      <c r="T110" s="117"/>
      <c r="U110" s="118"/>
      <c r="V110" s="237"/>
      <c r="W110" s="80"/>
      <c r="X110" s="115"/>
      <c r="Y110" s="115"/>
      <c r="Z110" s="115"/>
      <c r="AA110" s="117"/>
      <c r="AB110" s="128"/>
      <c r="AC110" s="237"/>
      <c r="AD110" s="80"/>
      <c r="AE110" s="115"/>
      <c r="AF110" s="115"/>
      <c r="AG110" s="117"/>
      <c r="AH110" s="128"/>
      <c r="AI110" s="237"/>
      <c r="AJ110" s="80"/>
      <c r="AK110" s="117"/>
      <c r="AL110" s="128"/>
      <c r="AM110" s="237"/>
      <c r="AN110" s="80"/>
      <c r="AO110" s="115"/>
      <c r="AP110" s="115"/>
      <c r="AQ110" s="117"/>
      <c r="AR110" s="128"/>
      <c r="AS110" s="237"/>
      <c r="AT110" s="80"/>
      <c r="AU110" s="115"/>
      <c r="AV110" s="115"/>
      <c r="AW110" s="117"/>
      <c r="AX110" s="118"/>
      <c r="AY110" s="237"/>
      <c r="AZ110" s="80"/>
      <c r="BA110" s="115"/>
      <c r="BB110" s="115"/>
      <c r="BC110" s="115"/>
      <c r="BD110" s="115"/>
      <c r="BE110" s="117"/>
      <c r="BF110" s="118"/>
      <c r="BG110" s="237"/>
      <c r="BH110" s="80"/>
      <c r="BI110" s="115"/>
      <c r="BJ110" s="115"/>
      <c r="BK110" s="115"/>
      <c r="BL110" s="117"/>
      <c r="BM110" s="118"/>
      <c r="BN110" s="237"/>
      <c r="BO110" s="80"/>
      <c r="BP110" s="117"/>
      <c r="BQ110" s="118"/>
      <c r="BR110" s="237"/>
      <c r="BS110" s="80" t="s">
        <v>56</v>
      </c>
      <c r="BT110" s="115" t="s">
        <v>329</v>
      </c>
      <c r="BU110" s="115" t="s">
        <v>253</v>
      </c>
      <c r="BV110" s="115" t="s">
        <v>253</v>
      </c>
      <c r="BW110" s="117">
        <v>17</v>
      </c>
      <c r="BX110" s="129">
        <v>193.01797624939181</v>
      </c>
      <c r="BY110" s="130"/>
    </row>
    <row r="111" spans="1:77" s="87" customFormat="1" ht="12.75" customHeight="1" x14ac:dyDescent="0.2">
      <c r="A111" s="18">
        <v>44</v>
      </c>
      <c r="B111" s="77" t="s">
        <v>35</v>
      </c>
      <c r="C111" s="77" t="s">
        <v>1510</v>
      </c>
      <c r="D111" s="19" t="s">
        <v>1525</v>
      </c>
      <c r="E111" s="78" t="s">
        <v>1511</v>
      </c>
      <c r="F111" s="79"/>
      <c r="G111" s="119"/>
      <c r="H111" s="227">
        <f>AX111+AR111+AH111+U111+O111+AB111+BF111+BM111+BX111+AL111+BQ111</f>
        <v>183.00259691528245</v>
      </c>
      <c r="I111" s="119">
        <f>COUNTA(L111,Q111,AD111,AJ111,W111,AN111,AT111,AZ111,BO111,BH111,BS111)</f>
        <v>1</v>
      </c>
      <c r="J111" s="119">
        <f>COUNTA(M111,N111,R111,S111,T111,X111,Y111,Z111,AA111,AE111,AF111,AG111,AK111,AO111,AP111,AQ111,AU111,AV111,AW111,BA111,BB111,BC111,BD111,#REF!,#REF!,BE111,BI111,BJ111,BK111,#REF!,BL111,BP111,BT111,BW111,BU111,BV111)</f>
        <v>7</v>
      </c>
      <c r="K111" s="280"/>
      <c r="L111" s="80"/>
      <c r="M111" s="115"/>
      <c r="N111" s="117"/>
      <c r="O111" s="116"/>
      <c r="P111" s="237"/>
      <c r="Q111" s="80"/>
      <c r="R111" s="115"/>
      <c r="S111" s="115"/>
      <c r="T111" s="117"/>
      <c r="U111" s="118"/>
      <c r="V111" s="237"/>
      <c r="W111" s="80"/>
      <c r="X111" s="115"/>
      <c r="Y111" s="115"/>
      <c r="Z111" s="115"/>
      <c r="AA111" s="117"/>
      <c r="AB111" s="128"/>
      <c r="AC111" s="237"/>
      <c r="AD111" s="80"/>
      <c r="AE111" s="115"/>
      <c r="AF111" s="115"/>
      <c r="AG111" s="117"/>
      <c r="AH111" s="128"/>
      <c r="AI111" s="237"/>
      <c r="AJ111" s="80"/>
      <c r="AK111" s="117"/>
      <c r="AL111" s="128"/>
      <c r="AM111" s="237"/>
      <c r="AN111" s="80"/>
      <c r="AO111" s="115"/>
      <c r="AP111" s="115"/>
      <c r="AQ111" s="117"/>
      <c r="AR111" s="128"/>
      <c r="AS111" s="237"/>
      <c r="AT111" s="80"/>
      <c r="AU111" s="115"/>
      <c r="AV111" s="115"/>
      <c r="AW111" s="117"/>
      <c r="AX111" s="118"/>
      <c r="AY111" s="237"/>
      <c r="AZ111" s="80"/>
      <c r="BA111" s="115"/>
      <c r="BB111" s="115"/>
      <c r="BC111" s="115"/>
      <c r="BD111" s="115"/>
      <c r="BE111" s="117"/>
      <c r="BF111" s="118"/>
      <c r="BG111" s="237"/>
      <c r="BH111" s="80"/>
      <c r="BI111" s="115"/>
      <c r="BJ111" s="115"/>
      <c r="BK111" s="115"/>
      <c r="BL111" s="117"/>
      <c r="BM111" s="118"/>
      <c r="BN111" s="237"/>
      <c r="BO111" s="80"/>
      <c r="BP111" s="117"/>
      <c r="BQ111" s="118"/>
      <c r="BR111" s="237"/>
      <c r="BS111" s="80" t="s">
        <v>1502</v>
      </c>
      <c r="BT111" s="115" t="s">
        <v>261</v>
      </c>
      <c r="BU111" s="115" t="s">
        <v>305</v>
      </c>
      <c r="BV111" s="115" t="s">
        <v>24</v>
      </c>
      <c r="BW111" s="117" t="s">
        <v>260</v>
      </c>
      <c r="BX111" s="129">
        <v>183.00259691528245</v>
      </c>
      <c r="BY111" s="130"/>
    </row>
    <row r="112" spans="1:77" s="87" customFormat="1" ht="12.75" customHeight="1" x14ac:dyDescent="0.2">
      <c r="A112" s="18">
        <v>45</v>
      </c>
      <c r="B112" s="77" t="s">
        <v>35</v>
      </c>
      <c r="C112" s="77" t="s">
        <v>1364</v>
      </c>
      <c r="D112" s="19" t="s">
        <v>1365</v>
      </c>
      <c r="E112" s="78" t="s">
        <v>1366</v>
      </c>
      <c r="F112" s="79"/>
      <c r="G112" s="119"/>
      <c r="H112" s="227">
        <f>AX112+AR112+AH112+U112+O112+AB112+BF112+BM112+BX112+AL112+BQ112</f>
        <v>182.40940197612349</v>
      </c>
      <c r="I112" s="119">
        <f>COUNTA(L112,Q112,AD112,AJ112,W112,AN112,AT112,AZ112,BO112,BH112,BS112)</f>
        <v>1</v>
      </c>
      <c r="J112" s="119">
        <f>COUNTA(M112,N112,R112,S112,T112,X112,Y112,Z112,AA112,AE112,AF112,AG112,AK112,AO112,AP112,AQ112,AU112,AV112,AW112,BA112,BB112,BC112,BD112,#REF!,#REF!,BE112,BI112,BJ112,BK112,#REF!,BL112,BP112,BT112,BW112,BU112,BV112)</f>
        <v>7</v>
      </c>
      <c r="K112" s="280"/>
      <c r="L112" s="80"/>
      <c r="M112" s="115"/>
      <c r="N112" s="117"/>
      <c r="O112" s="116"/>
      <c r="P112" s="237"/>
      <c r="Q112" s="80"/>
      <c r="R112" s="115"/>
      <c r="S112" s="115"/>
      <c r="T112" s="117"/>
      <c r="U112" s="118"/>
      <c r="V112" s="237"/>
      <c r="W112" s="80"/>
      <c r="X112" s="115"/>
      <c r="Y112" s="115"/>
      <c r="Z112" s="115"/>
      <c r="AA112" s="117"/>
      <c r="AB112" s="128"/>
      <c r="AC112" s="237"/>
      <c r="AD112" s="80"/>
      <c r="AE112" s="115"/>
      <c r="AF112" s="115"/>
      <c r="AG112" s="117"/>
      <c r="AH112" s="128"/>
      <c r="AI112" s="237"/>
      <c r="AJ112" s="80"/>
      <c r="AK112" s="117"/>
      <c r="AL112" s="128"/>
      <c r="AM112" s="237"/>
      <c r="AN112" s="80"/>
      <c r="AO112" s="115"/>
      <c r="AP112" s="115"/>
      <c r="AQ112" s="117"/>
      <c r="AR112" s="128"/>
      <c r="AS112" s="237"/>
      <c r="AT112" s="80"/>
      <c r="AU112" s="115"/>
      <c r="AV112" s="115"/>
      <c r="AW112" s="117"/>
      <c r="AX112" s="118"/>
      <c r="AY112" s="237"/>
      <c r="AZ112" s="80"/>
      <c r="BA112" s="115"/>
      <c r="BB112" s="115"/>
      <c r="BC112" s="115"/>
      <c r="BD112" s="115"/>
      <c r="BE112" s="117"/>
      <c r="BF112" s="118"/>
      <c r="BG112" s="237"/>
      <c r="BH112" s="80" t="s">
        <v>57</v>
      </c>
      <c r="BI112" s="115">
        <v>6</v>
      </c>
      <c r="BJ112" s="115" t="s">
        <v>259</v>
      </c>
      <c r="BK112" s="115" t="s">
        <v>259</v>
      </c>
      <c r="BL112" s="117" t="s">
        <v>259</v>
      </c>
      <c r="BM112" s="118">
        <v>182.40940197612349</v>
      </c>
      <c r="BN112" s="237"/>
      <c r="BO112" s="80"/>
      <c r="BP112" s="117"/>
      <c r="BQ112" s="118"/>
      <c r="BR112" s="237"/>
      <c r="BS112" s="80"/>
      <c r="BT112" s="115"/>
      <c r="BU112" s="115"/>
      <c r="BV112" s="115"/>
      <c r="BW112" s="117"/>
      <c r="BX112" s="129"/>
      <c r="BY112" s="130"/>
    </row>
    <row r="113" spans="1:77" s="87" customFormat="1" ht="12.75" customHeight="1" x14ac:dyDescent="0.2">
      <c r="A113" s="18">
        <v>18</v>
      </c>
      <c r="B113" s="77" t="s">
        <v>34</v>
      </c>
      <c r="C113" s="77" t="s">
        <v>254</v>
      </c>
      <c r="D113" s="19" t="s">
        <v>96</v>
      </c>
      <c r="E113" s="78" t="s">
        <v>1107</v>
      </c>
      <c r="F113" s="79"/>
      <c r="G113" s="119"/>
      <c r="H113" s="227">
        <f>AX113+AR113+AH113+U113+O113+AB113+BF113+BM113+BX113+AL113+BQ113</f>
        <v>180.51890663207737</v>
      </c>
      <c r="I113" s="119">
        <f>COUNTA(L113,Q113,AD113,AJ113,W113,AN113,AT113,AZ113,BO113,BH113,BS113)</f>
        <v>2</v>
      </c>
      <c r="J113" s="119">
        <f>COUNTA(M113,N113,R113,S113,T113,X113,Y113,Z113,AA113,AE113,AF113,AG113,AK113,AO113,AP113,AQ113,AU113,AV113,AW113,BA113,BB113,BC113,BD113,#REF!,#REF!,BE113,BI113,BJ113,BK113,#REF!,BL113,BP113,BT113,BW113,BU113,BV113)</f>
        <v>11</v>
      </c>
      <c r="K113" s="280"/>
      <c r="L113" s="80"/>
      <c r="M113" s="115"/>
      <c r="N113" s="117"/>
      <c r="O113" s="116"/>
      <c r="P113" s="237"/>
      <c r="Q113" s="80"/>
      <c r="R113" s="115"/>
      <c r="S113" s="115"/>
      <c r="T113" s="117"/>
      <c r="U113" s="118"/>
      <c r="V113" s="237"/>
      <c r="W113" s="80"/>
      <c r="X113" s="115"/>
      <c r="Y113" s="115"/>
      <c r="Z113" s="115"/>
      <c r="AA113" s="117"/>
      <c r="AB113" s="128"/>
      <c r="AC113" s="237"/>
      <c r="AD113" s="80"/>
      <c r="AE113" s="115"/>
      <c r="AF113" s="115"/>
      <c r="AG113" s="117"/>
      <c r="AH113" s="128"/>
      <c r="AI113" s="237"/>
      <c r="AJ113" s="80"/>
      <c r="AK113" s="117"/>
      <c r="AL113" s="128"/>
      <c r="AM113" s="237"/>
      <c r="AN113" s="80"/>
      <c r="AO113" s="115"/>
      <c r="AP113" s="115"/>
      <c r="AQ113" s="117"/>
      <c r="AR113" s="128"/>
      <c r="AS113" s="237"/>
      <c r="AT113" s="80"/>
      <c r="AU113" s="115"/>
      <c r="AV113" s="115"/>
      <c r="AW113" s="117"/>
      <c r="AX113" s="118"/>
      <c r="AY113" s="237"/>
      <c r="AZ113" s="80"/>
      <c r="BA113" s="115"/>
      <c r="BB113" s="115"/>
      <c r="BC113" s="115"/>
      <c r="BD113" s="115"/>
      <c r="BE113" s="117"/>
      <c r="BF113" s="118"/>
      <c r="BG113" s="237"/>
      <c r="BH113" s="80" t="s">
        <v>55</v>
      </c>
      <c r="BI113" s="115" t="s">
        <v>25</v>
      </c>
      <c r="BJ113" s="115" t="s">
        <v>25</v>
      </c>
      <c r="BK113" s="115" t="s">
        <v>25</v>
      </c>
      <c r="BL113" s="117" t="s">
        <v>24</v>
      </c>
      <c r="BM113" s="118">
        <v>11.111111111111111</v>
      </c>
      <c r="BN113" s="237"/>
      <c r="BO113" s="80"/>
      <c r="BP113" s="117"/>
      <c r="BQ113" s="118"/>
      <c r="BR113" s="237"/>
      <c r="BS113" s="80" t="s">
        <v>55</v>
      </c>
      <c r="BT113" s="115" t="s">
        <v>329</v>
      </c>
      <c r="BU113" s="115" t="s">
        <v>308</v>
      </c>
      <c r="BV113" s="115" t="s">
        <v>329</v>
      </c>
      <c r="BW113" s="117" t="s">
        <v>305</v>
      </c>
      <c r="BX113" s="129">
        <v>169.40779552096626</v>
      </c>
      <c r="BY113" s="130"/>
    </row>
    <row r="114" spans="1:77" s="87" customFormat="1" ht="12.75" customHeight="1" x14ac:dyDescent="0.2">
      <c r="A114" s="18">
        <v>19</v>
      </c>
      <c r="B114" s="77" t="s">
        <v>34</v>
      </c>
      <c r="C114" s="77" t="s">
        <v>390</v>
      </c>
      <c r="D114" s="19" t="s">
        <v>1475</v>
      </c>
      <c r="E114" s="78" t="s">
        <v>1476</v>
      </c>
      <c r="F114" s="79"/>
      <c r="G114" s="119"/>
      <c r="H114" s="227">
        <f>AX114+AR114+AH114+U114+O114+AB114+BF114+BM114+BX114+AL114+BQ114</f>
        <v>178.14409644554416</v>
      </c>
      <c r="I114" s="119">
        <f>COUNTA(L114,Q114,AD114,AJ114,W114,AN114,AT114,AZ114,BO114,BH114,BS114)</f>
        <v>1</v>
      </c>
      <c r="J114" s="119">
        <f>COUNTA(M114,N114,R114,S114,T114,X114,Y114,Z114,AA114,AE114,AF114,AG114,AK114,AO114,AP114,AQ114,AU114,AV114,AW114,BA114,BB114,BC114,BD114,#REF!,#REF!,BE114,BI114,BJ114,BK114,#REF!,BL114,BP114,BT114,BW114,BU114,BV114)</f>
        <v>7</v>
      </c>
      <c r="K114" s="280"/>
      <c r="L114" s="80"/>
      <c r="M114" s="115"/>
      <c r="N114" s="117"/>
      <c r="O114" s="116"/>
      <c r="P114" s="237"/>
      <c r="Q114" s="80"/>
      <c r="R114" s="115"/>
      <c r="S114" s="115"/>
      <c r="T114" s="117"/>
      <c r="U114" s="118"/>
      <c r="V114" s="237"/>
      <c r="W114" s="80"/>
      <c r="X114" s="115"/>
      <c r="Y114" s="115"/>
      <c r="Z114" s="115"/>
      <c r="AA114" s="117"/>
      <c r="AB114" s="128"/>
      <c r="AC114" s="237"/>
      <c r="AD114" s="80"/>
      <c r="AE114" s="115"/>
      <c r="AF114" s="115"/>
      <c r="AG114" s="117"/>
      <c r="AH114" s="128"/>
      <c r="AI114" s="237"/>
      <c r="AJ114" s="80"/>
      <c r="AK114" s="117"/>
      <c r="AL114" s="128"/>
      <c r="AM114" s="237"/>
      <c r="AN114" s="80"/>
      <c r="AO114" s="115"/>
      <c r="AP114" s="115"/>
      <c r="AQ114" s="117"/>
      <c r="AR114" s="128"/>
      <c r="AS114" s="237"/>
      <c r="AT114" s="80"/>
      <c r="AU114" s="115"/>
      <c r="AV114" s="115"/>
      <c r="AW114" s="117"/>
      <c r="AX114" s="118"/>
      <c r="AY114" s="237"/>
      <c r="AZ114" s="80"/>
      <c r="BA114" s="115"/>
      <c r="BB114" s="115"/>
      <c r="BC114" s="115"/>
      <c r="BD114" s="115"/>
      <c r="BE114" s="117"/>
      <c r="BF114" s="118"/>
      <c r="BG114" s="237"/>
      <c r="BH114" s="80"/>
      <c r="BI114" s="115"/>
      <c r="BJ114" s="115"/>
      <c r="BK114" s="115"/>
      <c r="BL114" s="117"/>
      <c r="BM114" s="118"/>
      <c r="BN114" s="237"/>
      <c r="BO114" s="80"/>
      <c r="BP114" s="117"/>
      <c r="BQ114" s="118"/>
      <c r="BR114" s="237"/>
      <c r="BS114" s="80" t="s">
        <v>55</v>
      </c>
      <c r="BT114" s="115" t="s">
        <v>253</v>
      </c>
      <c r="BU114" s="115" t="s">
        <v>329</v>
      </c>
      <c r="BV114" s="115" t="s">
        <v>305</v>
      </c>
      <c r="BW114" s="117" t="s">
        <v>308</v>
      </c>
      <c r="BX114" s="129">
        <v>178.14409644554416</v>
      </c>
      <c r="BY114" s="130"/>
    </row>
    <row r="115" spans="1:77" s="87" customFormat="1" ht="12.75" customHeight="1" x14ac:dyDescent="0.2">
      <c r="A115" s="18">
        <v>46</v>
      </c>
      <c r="B115" s="77" t="s">
        <v>35</v>
      </c>
      <c r="C115" s="77" t="s">
        <v>1304</v>
      </c>
      <c r="D115" s="19" t="s">
        <v>1305</v>
      </c>
      <c r="E115" s="78" t="s">
        <v>1306</v>
      </c>
      <c r="F115" s="79"/>
      <c r="G115" s="119"/>
      <c r="H115" s="227">
        <f>AX115+AR115+AH115+U115+O115+AB115+BF115+BM115+BX115+AL115+BQ115</f>
        <v>177.00341449779211</v>
      </c>
      <c r="I115" s="119">
        <f>COUNTA(L115,Q115,AD115,AJ115,W115,AN115,AT115,AZ115,BO115,BH115,BS115)</f>
        <v>2</v>
      </c>
      <c r="J115" s="119">
        <f>COUNTA(M115,N115,R115,S115,T115,X115,Y115,Z115,AA115,AE115,AF115,AG115,AK115,AO115,AP115,AQ115,AU115,AV115,AW115,BA115,BB115,BC115,BD115,#REF!,#REF!,BE115,BI115,BJ115,BK115,#REF!,BL115,BP115,BT115,BW115,BU115,BV115)</f>
        <v>11</v>
      </c>
      <c r="K115" s="280"/>
      <c r="L115" s="80"/>
      <c r="M115" s="115"/>
      <c r="N115" s="117"/>
      <c r="O115" s="116"/>
      <c r="P115" s="237"/>
      <c r="Q115" s="80"/>
      <c r="R115" s="115"/>
      <c r="S115" s="115"/>
      <c r="T115" s="117"/>
      <c r="U115" s="118"/>
      <c r="V115" s="237"/>
      <c r="W115" s="80"/>
      <c r="X115" s="115"/>
      <c r="Y115" s="115"/>
      <c r="Z115" s="115"/>
      <c r="AA115" s="117"/>
      <c r="AB115" s="128"/>
      <c r="AC115" s="237"/>
      <c r="AD115" s="80"/>
      <c r="AE115" s="115"/>
      <c r="AF115" s="115"/>
      <c r="AG115" s="117"/>
      <c r="AH115" s="128"/>
      <c r="AI115" s="237"/>
      <c r="AJ115" s="80"/>
      <c r="AK115" s="117"/>
      <c r="AL115" s="128"/>
      <c r="AM115" s="237"/>
      <c r="AN115" s="80"/>
      <c r="AO115" s="115"/>
      <c r="AP115" s="115"/>
      <c r="AQ115" s="117"/>
      <c r="AR115" s="128"/>
      <c r="AS115" s="237"/>
      <c r="AT115" s="80"/>
      <c r="AU115" s="115"/>
      <c r="AV115" s="115"/>
      <c r="AW115" s="117"/>
      <c r="AX115" s="118"/>
      <c r="AY115" s="237"/>
      <c r="AZ115" s="80"/>
      <c r="BA115" s="115"/>
      <c r="BB115" s="115"/>
      <c r="BC115" s="115"/>
      <c r="BD115" s="115"/>
      <c r="BE115" s="117"/>
      <c r="BF115" s="118"/>
      <c r="BG115" s="237"/>
      <c r="BH115" s="80" t="s">
        <v>56</v>
      </c>
      <c r="BI115" s="115">
        <v>12</v>
      </c>
      <c r="BJ115" s="115">
        <v>14</v>
      </c>
      <c r="BK115" s="115">
        <v>13</v>
      </c>
      <c r="BL115" s="117">
        <v>13</v>
      </c>
      <c r="BM115" s="118">
        <v>63.708664961527923</v>
      </c>
      <c r="BN115" s="237"/>
      <c r="BO115" s="80"/>
      <c r="BP115" s="117"/>
      <c r="BQ115" s="118"/>
      <c r="BR115" s="237"/>
      <c r="BS115" s="80" t="s">
        <v>56</v>
      </c>
      <c r="BT115" s="115" t="s">
        <v>307</v>
      </c>
      <c r="BU115" s="115" t="s">
        <v>308</v>
      </c>
      <c r="BV115" s="115" t="s">
        <v>24</v>
      </c>
      <c r="BW115" s="117" t="s">
        <v>308</v>
      </c>
      <c r="BX115" s="129">
        <v>113.29474953626418</v>
      </c>
      <c r="BY115" s="130"/>
    </row>
    <row r="116" spans="1:77" s="87" customFormat="1" ht="12.75" customHeight="1" x14ac:dyDescent="0.2">
      <c r="A116" s="18">
        <v>25</v>
      </c>
      <c r="B116" s="77" t="s">
        <v>36</v>
      </c>
      <c r="C116" s="77" t="s">
        <v>489</v>
      </c>
      <c r="D116" s="19" t="s">
        <v>490</v>
      </c>
      <c r="E116" s="78" t="s">
        <v>491</v>
      </c>
      <c r="F116" s="79"/>
      <c r="G116" s="119">
        <f>AX116+AR116+AH116+U116+O116+AB116+AL116</f>
        <v>170.68174985992778</v>
      </c>
      <c r="H116" s="227">
        <f>AX116+AR116+AH116+U116+O116+AB116+BF116+BM116+BX116+AL116+BQ116</f>
        <v>170.68174985992778</v>
      </c>
      <c r="I116" s="119">
        <f>COUNTA(L116,Q116,AD116,AJ116,W116,AN116,AT116,AZ116,BO116,BH116,BS116)</f>
        <v>1</v>
      </c>
      <c r="J116" s="119">
        <f>COUNTA(M116,N116,R116,S116,T116,X116,Y116,Z116,AA116,AE116,AF116,AG116,AK116,AO116,AP116,AQ116,AU116,AV116,AW116,BA116,BB116,BC116,BD116,#REF!,#REF!,BE116,BI116,BJ116,BK116,#REF!,BL116,BP116,BT116,BW116,BU116,BV116)</f>
        <v>7</v>
      </c>
      <c r="K116" s="280"/>
      <c r="L116" s="80"/>
      <c r="M116" s="115"/>
      <c r="N116" s="117"/>
      <c r="O116" s="116"/>
      <c r="P116" s="237"/>
      <c r="Q116" s="80"/>
      <c r="R116" s="115"/>
      <c r="S116" s="115"/>
      <c r="T116" s="117"/>
      <c r="U116" s="118"/>
      <c r="V116" s="237"/>
      <c r="W116" s="80" t="s">
        <v>61</v>
      </c>
      <c r="X116" s="115" t="s">
        <v>258</v>
      </c>
      <c r="Y116" s="115" t="s">
        <v>259</v>
      </c>
      <c r="Z116" s="115" t="s">
        <v>259</v>
      </c>
      <c r="AA116" s="117" t="s">
        <v>259</v>
      </c>
      <c r="AB116" s="128">
        <v>170.68174985992778</v>
      </c>
      <c r="AC116" s="237"/>
      <c r="AD116" s="80"/>
      <c r="AE116" s="115"/>
      <c r="AF116" s="115"/>
      <c r="AG116" s="117"/>
      <c r="AH116" s="128"/>
      <c r="AI116" s="237"/>
      <c r="AJ116" s="80"/>
      <c r="AK116" s="117"/>
      <c r="AL116" s="128"/>
      <c r="AM116" s="237"/>
      <c r="AN116" s="80"/>
      <c r="AO116" s="115"/>
      <c r="AP116" s="115"/>
      <c r="AQ116" s="117"/>
      <c r="AR116" s="128"/>
      <c r="AS116" s="237"/>
      <c r="AT116" s="80"/>
      <c r="AU116" s="115"/>
      <c r="AV116" s="115"/>
      <c r="AW116" s="117"/>
      <c r="AX116" s="118"/>
      <c r="AY116" s="237"/>
      <c r="AZ116" s="80"/>
      <c r="BA116" s="115"/>
      <c r="BB116" s="115"/>
      <c r="BC116" s="115"/>
      <c r="BD116" s="115"/>
      <c r="BE116" s="117"/>
      <c r="BF116" s="118"/>
      <c r="BG116" s="237"/>
      <c r="BH116" s="80"/>
      <c r="BI116" s="115"/>
      <c r="BJ116" s="115"/>
      <c r="BK116" s="115"/>
      <c r="BL116" s="117"/>
      <c r="BM116" s="118"/>
      <c r="BN116" s="237"/>
      <c r="BO116" s="80"/>
      <c r="BP116" s="117"/>
      <c r="BQ116" s="118"/>
      <c r="BR116" s="237"/>
      <c r="BS116" s="80"/>
      <c r="BT116" s="115"/>
      <c r="BU116" s="115"/>
      <c r="BV116" s="115"/>
      <c r="BW116" s="117"/>
      <c r="BX116" s="129"/>
      <c r="BY116" s="130"/>
    </row>
    <row r="117" spans="1:77" s="87" customFormat="1" ht="12.75" customHeight="1" x14ac:dyDescent="0.2">
      <c r="A117" s="18">
        <v>26</v>
      </c>
      <c r="B117" s="77" t="s">
        <v>36</v>
      </c>
      <c r="C117" s="77" t="s">
        <v>247</v>
      </c>
      <c r="D117" s="19" t="s">
        <v>248</v>
      </c>
      <c r="E117" s="78" t="s">
        <v>622</v>
      </c>
      <c r="F117" s="79"/>
      <c r="G117" s="119">
        <f>AX117+AR117+AH117+U117+O117+AB117+AL117</f>
        <v>166.7001911566808</v>
      </c>
      <c r="H117" s="227">
        <f>AX117+AR117+AH117+U117+O117+AB117+BF117+BM117+BX117+AL117+BQ117</f>
        <v>166.7001911566808</v>
      </c>
      <c r="I117" s="119">
        <f>COUNTA(L117,Q117,AD117,AJ117,W117,AN117,AT117,AZ117,BO117,BH117,BS117)</f>
        <v>1</v>
      </c>
      <c r="J117" s="119">
        <f>COUNTA(M117,N117,R117,S117,T117,X117,Y117,Z117,AA117,AE117,AF117,AG117,AK117,AO117,AP117,AQ117,AU117,AV117,AW117,BA117,BB117,BC117,BD117,#REF!,#REF!,BE117,BI117,BJ117,BK117,#REF!,BL117,BP117,BT117,BW117,BU117,BV117)</f>
        <v>6</v>
      </c>
      <c r="K117" s="280"/>
      <c r="L117" s="80"/>
      <c r="M117" s="115"/>
      <c r="N117" s="117"/>
      <c r="O117" s="116"/>
      <c r="P117" s="237"/>
      <c r="Q117" s="80"/>
      <c r="R117" s="115"/>
      <c r="S117" s="115"/>
      <c r="T117" s="117"/>
      <c r="U117" s="118"/>
      <c r="V117" s="237"/>
      <c r="W117" s="80"/>
      <c r="X117" s="115"/>
      <c r="Y117" s="115"/>
      <c r="Z117" s="115"/>
      <c r="AA117" s="117"/>
      <c r="AB117" s="128"/>
      <c r="AC117" s="237"/>
      <c r="AD117" s="80" t="s">
        <v>36</v>
      </c>
      <c r="AE117" s="115" t="s">
        <v>329</v>
      </c>
      <c r="AF117" s="115" t="s">
        <v>260</v>
      </c>
      <c r="AG117" s="117" t="s">
        <v>329</v>
      </c>
      <c r="AH117" s="128">
        <v>166.7001911566808</v>
      </c>
      <c r="AI117" s="237"/>
      <c r="AJ117" s="80"/>
      <c r="AK117" s="117"/>
      <c r="AL117" s="128"/>
      <c r="AM117" s="237"/>
      <c r="AN117" s="80"/>
      <c r="AO117" s="115"/>
      <c r="AP117" s="115"/>
      <c r="AQ117" s="117"/>
      <c r="AR117" s="128"/>
      <c r="AS117" s="237"/>
      <c r="AT117" s="80"/>
      <c r="AU117" s="115"/>
      <c r="AV117" s="115"/>
      <c r="AW117" s="117"/>
      <c r="AX117" s="118"/>
      <c r="AY117" s="237"/>
      <c r="AZ117" s="80"/>
      <c r="BA117" s="115"/>
      <c r="BB117" s="115"/>
      <c r="BC117" s="115"/>
      <c r="BD117" s="115"/>
      <c r="BE117" s="117"/>
      <c r="BF117" s="118"/>
      <c r="BG117" s="237"/>
      <c r="BH117" s="80"/>
      <c r="BI117" s="115"/>
      <c r="BJ117" s="115"/>
      <c r="BK117" s="115"/>
      <c r="BL117" s="117"/>
      <c r="BM117" s="118"/>
      <c r="BN117" s="237"/>
      <c r="BO117" s="80"/>
      <c r="BP117" s="117"/>
      <c r="BQ117" s="118"/>
      <c r="BR117" s="237"/>
      <c r="BS117" s="80"/>
      <c r="BT117" s="115"/>
      <c r="BU117" s="115"/>
      <c r="BV117" s="115"/>
      <c r="BW117" s="117"/>
      <c r="BX117" s="129"/>
      <c r="BY117" s="130"/>
    </row>
    <row r="118" spans="1:77" s="87" customFormat="1" ht="12.75" customHeight="1" x14ac:dyDescent="0.2">
      <c r="A118" s="18">
        <v>47</v>
      </c>
      <c r="B118" s="77" t="s">
        <v>35</v>
      </c>
      <c r="C118" s="77" t="s">
        <v>656</v>
      </c>
      <c r="D118" s="19" t="s">
        <v>246</v>
      </c>
      <c r="E118" s="78" t="s">
        <v>657</v>
      </c>
      <c r="F118" s="79"/>
      <c r="G118" s="119">
        <f>AX118+AR118+AH118+U118+O118+AB118+AL118</f>
        <v>144.41921700837759</v>
      </c>
      <c r="H118" s="227">
        <f>AX118+AR118+AH118+U118+O118+AB118+BF118+BM118+BX118+AL118+BQ118</f>
        <v>144.41921700837759</v>
      </c>
      <c r="I118" s="119">
        <f>COUNTA(L118,Q118,AD118,AJ118,W118,AN118,AT118,AZ118,BO118,BH118,BS118)</f>
        <v>1</v>
      </c>
      <c r="J118" s="119">
        <f>COUNTA(M118,N118,R118,S118,T118,X118,Y118,Z118,AA118,AE118,AF118,AG118,AK118,AO118,AP118,AQ118,AU118,AV118,AW118,BA118,BB118,BC118,BD118,#REF!,#REF!,BE118,BI118,BJ118,BK118,#REF!,BL118,BP118,BT118,BW118,BU118,BV118)</f>
        <v>6</v>
      </c>
      <c r="K118" s="280"/>
      <c r="L118" s="80"/>
      <c r="M118" s="115"/>
      <c r="N118" s="117"/>
      <c r="O118" s="116"/>
      <c r="P118" s="237"/>
      <c r="Q118" s="80"/>
      <c r="R118" s="115"/>
      <c r="S118" s="115"/>
      <c r="T118" s="117"/>
      <c r="U118" s="118"/>
      <c r="V118" s="237"/>
      <c r="W118" s="80"/>
      <c r="X118" s="115"/>
      <c r="Y118" s="115"/>
      <c r="Z118" s="115"/>
      <c r="AA118" s="117"/>
      <c r="AB118" s="128"/>
      <c r="AC118" s="237"/>
      <c r="AD118" s="80" t="s">
        <v>35</v>
      </c>
      <c r="AE118" s="115" t="s">
        <v>307</v>
      </c>
      <c r="AF118" s="115" t="s">
        <v>307</v>
      </c>
      <c r="AG118" s="117" t="s">
        <v>303</v>
      </c>
      <c r="AH118" s="128">
        <v>144.41921700837759</v>
      </c>
      <c r="AI118" s="237"/>
      <c r="AJ118" s="80"/>
      <c r="AK118" s="117"/>
      <c r="AL118" s="128"/>
      <c r="AM118" s="237"/>
      <c r="AN118" s="80"/>
      <c r="AO118" s="115"/>
      <c r="AP118" s="115"/>
      <c r="AQ118" s="117"/>
      <c r="AR118" s="128"/>
      <c r="AS118" s="237"/>
      <c r="AT118" s="80"/>
      <c r="AU118" s="115"/>
      <c r="AV118" s="115"/>
      <c r="AW118" s="117"/>
      <c r="AX118" s="118"/>
      <c r="AY118" s="237"/>
      <c r="AZ118" s="80"/>
      <c r="BA118" s="115"/>
      <c r="BB118" s="115"/>
      <c r="BC118" s="115"/>
      <c r="BD118" s="115"/>
      <c r="BE118" s="117"/>
      <c r="BF118" s="118"/>
      <c r="BG118" s="237"/>
      <c r="BH118" s="80"/>
      <c r="BI118" s="115"/>
      <c r="BJ118" s="115"/>
      <c r="BK118" s="115"/>
      <c r="BL118" s="117"/>
      <c r="BM118" s="118"/>
      <c r="BN118" s="237"/>
      <c r="BO118" s="80"/>
      <c r="BP118" s="117"/>
      <c r="BQ118" s="118"/>
      <c r="BR118" s="237"/>
      <c r="BS118" s="80"/>
      <c r="BT118" s="115"/>
      <c r="BU118" s="115"/>
      <c r="BV118" s="115"/>
      <c r="BW118" s="117"/>
      <c r="BX118" s="129"/>
      <c r="BY118" s="130"/>
    </row>
    <row r="119" spans="1:77" s="87" customFormat="1" ht="12.75" customHeight="1" x14ac:dyDescent="0.2">
      <c r="A119" s="18">
        <v>48</v>
      </c>
      <c r="B119" s="77" t="s">
        <v>35</v>
      </c>
      <c r="C119" s="77" t="s">
        <v>218</v>
      </c>
      <c r="D119" s="19" t="s">
        <v>219</v>
      </c>
      <c r="E119" s="78" t="s">
        <v>553</v>
      </c>
      <c r="F119" s="79"/>
      <c r="G119" s="119">
        <f>AX119+AR119+AH119+U119+O119+AB119+AL119</f>
        <v>141.9412321175131</v>
      </c>
      <c r="H119" s="227">
        <f>AX119+AR119+AH119+U119+O119+AB119+BF119+BM119+BX119+AL119+BQ119</f>
        <v>141.9412321175131</v>
      </c>
      <c r="I119" s="119">
        <f>COUNTA(L119,Q119,AD119,AJ119,W119,AN119,AT119,AZ119,BO119,BH119,BS119)</f>
        <v>1</v>
      </c>
      <c r="J119" s="119">
        <f>COUNTA(M119,N119,R119,S119,T119,X119,Y119,Z119,AA119,AE119,AF119,AG119,AK119,AO119,AP119,AQ119,AU119,AV119,AW119,BA119,BB119,BC119,BD119,#REF!,#REF!,BE119,BI119,BJ119,BK119,#REF!,BL119,BP119,BT119,BW119,BU119,BV119)</f>
        <v>7</v>
      </c>
      <c r="K119" s="280"/>
      <c r="L119" s="80"/>
      <c r="M119" s="115"/>
      <c r="N119" s="117"/>
      <c r="O119" s="116"/>
      <c r="P119" s="237"/>
      <c r="Q119" s="80"/>
      <c r="R119" s="115"/>
      <c r="S119" s="115"/>
      <c r="T119" s="117"/>
      <c r="U119" s="118"/>
      <c r="V119" s="237"/>
      <c r="W119" s="80" t="s">
        <v>57</v>
      </c>
      <c r="X119" s="115" t="s">
        <v>24</v>
      </c>
      <c r="Y119" s="115" t="s">
        <v>261</v>
      </c>
      <c r="Z119" s="115" t="s">
        <v>261</v>
      </c>
      <c r="AA119" s="117" t="s">
        <v>260</v>
      </c>
      <c r="AB119" s="128">
        <v>141.9412321175131</v>
      </c>
      <c r="AC119" s="237"/>
      <c r="AD119" s="80"/>
      <c r="AE119" s="115"/>
      <c r="AF119" s="115"/>
      <c r="AG119" s="117"/>
      <c r="AH119" s="128"/>
      <c r="AI119" s="237"/>
      <c r="AJ119" s="80"/>
      <c r="AK119" s="117"/>
      <c r="AL119" s="128"/>
      <c r="AM119" s="237"/>
      <c r="AN119" s="80"/>
      <c r="AO119" s="115"/>
      <c r="AP119" s="115"/>
      <c r="AQ119" s="117"/>
      <c r="AR119" s="128"/>
      <c r="AS119" s="237"/>
      <c r="AT119" s="80"/>
      <c r="AU119" s="115"/>
      <c r="AV119" s="115"/>
      <c r="AW119" s="117"/>
      <c r="AX119" s="118"/>
      <c r="AY119" s="237"/>
      <c r="AZ119" s="80"/>
      <c r="BA119" s="115"/>
      <c r="BB119" s="115"/>
      <c r="BC119" s="115"/>
      <c r="BD119" s="115"/>
      <c r="BE119" s="117"/>
      <c r="BF119" s="118"/>
      <c r="BG119" s="237"/>
      <c r="BH119" s="80"/>
      <c r="BI119" s="115"/>
      <c r="BJ119" s="115"/>
      <c r="BK119" s="115"/>
      <c r="BL119" s="117"/>
      <c r="BM119" s="118"/>
      <c r="BN119" s="237"/>
      <c r="BO119" s="80"/>
      <c r="BP119" s="117"/>
      <c r="BQ119" s="118"/>
      <c r="BR119" s="237"/>
      <c r="BS119" s="80"/>
      <c r="BT119" s="115"/>
      <c r="BU119" s="115"/>
      <c r="BV119" s="115"/>
      <c r="BW119" s="117"/>
      <c r="BX119" s="129"/>
      <c r="BY119" s="130"/>
    </row>
    <row r="120" spans="1:77" s="87" customFormat="1" ht="12.75" customHeight="1" x14ac:dyDescent="0.2">
      <c r="A120" s="18">
        <v>27</v>
      </c>
      <c r="B120" s="77" t="s">
        <v>36</v>
      </c>
      <c r="C120" s="77" t="s">
        <v>249</v>
      </c>
      <c r="D120" s="19" t="s">
        <v>82</v>
      </c>
      <c r="E120" s="78" t="s">
        <v>634</v>
      </c>
      <c r="F120" s="79"/>
      <c r="G120" s="119">
        <f>AX120+AR120+AH120+U120+O120+AB120+AL120</f>
        <v>99.843651744409613</v>
      </c>
      <c r="H120" s="227">
        <f>AX120+AR120+AH120+U120+O120+AB120+BF120+BM120+BX120+AL120+BQ120</f>
        <v>140.04329551890868</v>
      </c>
      <c r="I120" s="119">
        <f>COUNTA(L120,Q120,AD120,AJ120,W120,AN120,AT120,AZ120,BO120,BH120,BS120)</f>
        <v>4</v>
      </c>
      <c r="J120" s="119">
        <f>COUNTA(M120,N120,R120,S120,T120,X120,Y120,Z120,AA120,AE120,AF120,AG120,AK120,AO120,AP120,AQ120,AU120,AV120,AW120,BA120,BB120,BC120,BD120,#REF!,#REF!,BE120,BI120,BJ120,BK120,#REF!,BL120,BP120,BT120,BW120,BU120,BV120)</f>
        <v>14</v>
      </c>
      <c r="K120" s="280"/>
      <c r="L120" s="80"/>
      <c r="M120" s="115"/>
      <c r="N120" s="117"/>
      <c r="O120" s="116"/>
      <c r="P120" s="237"/>
      <c r="Q120" s="80" t="s">
        <v>36</v>
      </c>
      <c r="R120" s="115"/>
      <c r="S120" s="115" t="s">
        <v>24</v>
      </c>
      <c r="T120" s="117" t="s">
        <v>24</v>
      </c>
      <c r="U120" s="118">
        <v>33.333333333333329</v>
      </c>
      <c r="V120" s="237"/>
      <c r="W120" s="80"/>
      <c r="X120" s="115"/>
      <c r="Y120" s="115"/>
      <c r="Z120" s="115"/>
      <c r="AA120" s="117"/>
      <c r="AB120" s="128"/>
      <c r="AC120" s="237"/>
      <c r="AD120" s="80" t="s">
        <v>36</v>
      </c>
      <c r="AE120" s="115" t="s">
        <v>309</v>
      </c>
      <c r="AF120" s="115" t="s">
        <v>328</v>
      </c>
      <c r="AG120" s="117" t="s">
        <v>25</v>
      </c>
      <c r="AH120" s="128">
        <v>37.938889839647715</v>
      </c>
      <c r="AI120" s="237"/>
      <c r="AJ120" s="80"/>
      <c r="AK120" s="117"/>
      <c r="AL120" s="128"/>
      <c r="AM120" s="237"/>
      <c r="AN120" s="80"/>
      <c r="AO120" s="115"/>
      <c r="AP120" s="115"/>
      <c r="AQ120" s="117"/>
      <c r="AR120" s="128"/>
      <c r="AS120" s="237"/>
      <c r="AT120" s="80" t="s">
        <v>676</v>
      </c>
      <c r="AU120" s="115"/>
      <c r="AV120" s="115" t="s">
        <v>24</v>
      </c>
      <c r="AW120" s="117" t="s">
        <v>24</v>
      </c>
      <c r="AX120" s="118">
        <v>28.571428571428569</v>
      </c>
      <c r="AY120" s="237"/>
      <c r="AZ120" s="80"/>
      <c r="BA120" s="115"/>
      <c r="BB120" s="115"/>
      <c r="BC120" s="115"/>
      <c r="BD120" s="115"/>
      <c r="BE120" s="117"/>
      <c r="BF120" s="118"/>
      <c r="BG120" s="237"/>
      <c r="BH120" s="80"/>
      <c r="BI120" s="115"/>
      <c r="BJ120" s="115"/>
      <c r="BK120" s="115"/>
      <c r="BL120" s="117"/>
      <c r="BM120" s="118"/>
      <c r="BN120" s="237"/>
      <c r="BO120" s="80"/>
      <c r="BP120" s="117"/>
      <c r="BQ120" s="118"/>
      <c r="BR120" s="237"/>
      <c r="BS120" s="80" t="s">
        <v>61</v>
      </c>
      <c r="BT120" s="115" t="s">
        <v>24</v>
      </c>
      <c r="BU120" s="115" t="s">
        <v>328</v>
      </c>
      <c r="BV120" s="115" t="s">
        <v>24</v>
      </c>
      <c r="BW120" s="117" t="s">
        <v>308</v>
      </c>
      <c r="BX120" s="129">
        <v>40.199643774499059</v>
      </c>
      <c r="BY120" s="130"/>
    </row>
    <row r="121" spans="1:77" s="87" customFormat="1" ht="12.75" customHeight="1" x14ac:dyDescent="0.2">
      <c r="A121" s="18">
        <v>49</v>
      </c>
      <c r="B121" s="77" t="s">
        <v>35</v>
      </c>
      <c r="C121" s="77"/>
      <c r="D121" s="19" t="s">
        <v>210</v>
      </c>
      <c r="E121" s="78" t="s">
        <v>238</v>
      </c>
      <c r="F121" s="79"/>
      <c r="G121" s="119">
        <f>AX121+AR121+AH121+U121+O121+AB121+AL121</f>
        <v>37.29239563571457</v>
      </c>
      <c r="H121" s="227">
        <f>AX121+AR121+AH121+U121+O121+AB121+BF121+BM121+BX121+AL121+BQ121</f>
        <v>135.15726698742066</v>
      </c>
      <c r="I121" s="119">
        <f>COUNTA(L121,Q121,AD121,AJ121,W121,AN121,AT121,AZ121,BO121,BH121,BS121)</f>
        <v>4</v>
      </c>
      <c r="J121" s="119">
        <f>COUNTA(M121,N121,R121,S121,T121,X121,Y121,Z121,AA121,AE121,AF121,AG121,AK121,AO121,AP121,AQ121,AU121,AV121,AW121,BA121,BB121,BC121,BD121,#REF!,#REF!,BE121,BI121,BJ121,BK121,#REF!,BL121,BP121,BT121,BW121,BU121,BV121)</f>
        <v>14</v>
      </c>
      <c r="K121" s="280"/>
      <c r="L121" s="80" t="s">
        <v>35</v>
      </c>
      <c r="M121" s="115">
        <v>5</v>
      </c>
      <c r="N121" s="117"/>
      <c r="O121" s="116">
        <v>37.29239563571457</v>
      </c>
      <c r="P121" s="237"/>
      <c r="Q121" s="80" t="s">
        <v>56</v>
      </c>
      <c r="R121" s="115" t="s">
        <v>25</v>
      </c>
      <c r="S121" s="115" t="s">
        <v>25</v>
      </c>
      <c r="T121" s="117" t="s">
        <v>25</v>
      </c>
      <c r="U121" s="118">
        <v>0</v>
      </c>
      <c r="V121" s="237"/>
      <c r="W121" s="80"/>
      <c r="X121" s="115"/>
      <c r="Y121" s="115"/>
      <c r="Z121" s="115"/>
      <c r="AA121" s="117"/>
      <c r="AB121" s="128"/>
      <c r="AC121" s="237"/>
      <c r="AD121" s="80" t="s">
        <v>35</v>
      </c>
      <c r="AE121" s="115" t="s">
        <v>25</v>
      </c>
      <c r="AF121" s="115" t="s">
        <v>25</v>
      </c>
      <c r="AG121" s="117" t="s">
        <v>25</v>
      </c>
      <c r="AH121" s="128">
        <v>0</v>
      </c>
      <c r="AI121" s="237"/>
      <c r="AJ121" s="80"/>
      <c r="AK121" s="117"/>
      <c r="AL121" s="128"/>
      <c r="AM121" s="237"/>
      <c r="AN121" s="80"/>
      <c r="AO121" s="115"/>
      <c r="AP121" s="115"/>
      <c r="AQ121" s="117"/>
      <c r="AR121" s="128"/>
      <c r="AS121" s="237"/>
      <c r="AT121" s="80"/>
      <c r="AU121" s="115"/>
      <c r="AV121" s="115"/>
      <c r="AW121" s="117"/>
      <c r="AX121" s="118"/>
      <c r="AY121" s="237"/>
      <c r="AZ121" s="80"/>
      <c r="BA121" s="115"/>
      <c r="BB121" s="115"/>
      <c r="BC121" s="115"/>
      <c r="BD121" s="115"/>
      <c r="BE121" s="117"/>
      <c r="BF121" s="118"/>
      <c r="BG121" s="237"/>
      <c r="BH121" s="80"/>
      <c r="BI121" s="115"/>
      <c r="BJ121" s="115"/>
      <c r="BK121" s="115"/>
      <c r="BL121" s="117"/>
      <c r="BM121" s="118"/>
      <c r="BN121" s="237"/>
      <c r="BO121" s="80"/>
      <c r="BP121" s="117"/>
      <c r="BQ121" s="118"/>
      <c r="BR121" s="237"/>
      <c r="BS121" s="80" t="s">
        <v>56</v>
      </c>
      <c r="BT121" s="115" t="s">
        <v>306</v>
      </c>
      <c r="BU121" s="115" t="s">
        <v>250</v>
      </c>
      <c r="BV121" s="115" t="s">
        <v>309</v>
      </c>
      <c r="BW121" s="117" t="s">
        <v>250</v>
      </c>
      <c r="BX121" s="129">
        <v>97.8648713517061</v>
      </c>
      <c r="BY121" s="130"/>
    </row>
    <row r="122" spans="1:77" s="87" customFormat="1" ht="12.75" customHeight="1" x14ac:dyDescent="0.2">
      <c r="A122" s="18">
        <v>28</v>
      </c>
      <c r="B122" s="77" t="s">
        <v>36</v>
      </c>
      <c r="C122" s="77" t="s">
        <v>627</v>
      </c>
      <c r="D122" s="19" t="s">
        <v>628</v>
      </c>
      <c r="E122" s="78" t="s">
        <v>168</v>
      </c>
      <c r="F122" s="79"/>
      <c r="G122" s="119">
        <f>AX122+AR122+AH122+U122+O122+AB122+AL122</f>
        <v>135.12828590896416</v>
      </c>
      <c r="H122" s="227">
        <f>AX122+AR122+AH122+U122+O122+AB122+BF122+BM122+BX122+AL122+BQ122</f>
        <v>135.12828590896416</v>
      </c>
      <c r="I122" s="119">
        <f>COUNTA(L122,Q122,AD122,AJ122,W122,AN122,AT122,AZ122,BO122,BH122,BS122)</f>
        <v>1</v>
      </c>
      <c r="J122" s="119">
        <f>COUNTA(M122,N122,R122,S122,T122,X122,Y122,Z122,AA122,AE122,AF122,AG122,AK122,AO122,AP122,AQ122,AU122,AV122,AW122,BA122,BB122,BC122,BD122,#REF!,#REF!,BE122,BI122,BJ122,BK122,#REF!,BL122,BP122,BT122,BW122,BU122,BV122)</f>
        <v>6</v>
      </c>
      <c r="K122" s="280"/>
      <c r="L122" s="80"/>
      <c r="M122" s="115"/>
      <c r="N122" s="117"/>
      <c r="O122" s="116"/>
      <c r="P122" s="237"/>
      <c r="Q122" s="80"/>
      <c r="R122" s="115"/>
      <c r="S122" s="115"/>
      <c r="T122" s="117"/>
      <c r="U122" s="118"/>
      <c r="V122" s="237"/>
      <c r="W122" s="80"/>
      <c r="X122" s="115"/>
      <c r="Y122" s="115"/>
      <c r="Z122" s="115"/>
      <c r="AA122" s="117"/>
      <c r="AB122" s="128"/>
      <c r="AC122" s="237"/>
      <c r="AD122" s="80" t="s">
        <v>36</v>
      </c>
      <c r="AE122" s="115" t="s">
        <v>328</v>
      </c>
      <c r="AF122" s="115">
        <v>14</v>
      </c>
      <c r="AG122" s="117" t="s">
        <v>259</v>
      </c>
      <c r="AH122" s="128">
        <v>135.12828590896416</v>
      </c>
      <c r="AI122" s="237"/>
      <c r="AJ122" s="80"/>
      <c r="AK122" s="117"/>
      <c r="AL122" s="128"/>
      <c r="AM122" s="237"/>
      <c r="AN122" s="80"/>
      <c r="AO122" s="115"/>
      <c r="AP122" s="115"/>
      <c r="AQ122" s="117"/>
      <c r="AR122" s="128"/>
      <c r="AS122" s="237"/>
      <c r="AT122" s="80"/>
      <c r="AU122" s="115"/>
      <c r="AV122" s="115"/>
      <c r="AW122" s="117"/>
      <c r="AX122" s="118"/>
      <c r="AY122" s="237"/>
      <c r="AZ122" s="80"/>
      <c r="BA122" s="115"/>
      <c r="BB122" s="115"/>
      <c r="BC122" s="115"/>
      <c r="BD122" s="115"/>
      <c r="BE122" s="117"/>
      <c r="BF122" s="118"/>
      <c r="BG122" s="237"/>
      <c r="BH122" s="80"/>
      <c r="BI122" s="115"/>
      <c r="BJ122" s="115"/>
      <c r="BK122" s="115"/>
      <c r="BL122" s="117"/>
      <c r="BM122" s="118"/>
      <c r="BN122" s="237"/>
      <c r="BO122" s="80"/>
      <c r="BP122" s="117"/>
      <c r="BQ122" s="118"/>
      <c r="BR122" s="237"/>
      <c r="BS122" s="80"/>
      <c r="BT122" s="115"/>
      <c r="BU122" s="115"/>
      <c r="BV122" s="115"/>
      <c r="BW122" s="117"/>
      <c r="BX122" s="129"/>
      <c r="BY122" s="130"/>
    </row>
    <row r="123" spans="1:77" s="87" customFormat="1" ht="12.75" customHeight="1" x14ac:dyDescent="0.2">
      <c r="A123" s="18">
        <v>50</v>
      </c>
      <c r="B123" s="77" t="s">
        <v>35</v>
      </c>
      <c r="C123" s="77" t="s">
        <v>509</v>
      </c>
      <c r="D123" s="19" t="s">
        <v>510</v>
      </c>
      <c r="E123" s="78" t="s">
        <v>511</v>
      </c>
      <c r="F123" s="79"/>
      <c r="G123" s="119">
        <f>AX123+AR123+AH123+U123+O123+AB123+AL123</f>
        <v>133.12717804033349</v>
      </c>
      <c r="H123" s="227">
        <f>AX123+AR123+AH123+U123+O123+AB123+BF123+BM123+BX123+AL123+BQ123</f>
        <v>133.12717804033349</v>
      </c>
      <c r="I123" s="119">
        <f>COUNTA(L123,Q123,AD123,AJ123,W123,AN123,AT123,AZ123,BO123,BH123,BS123)</f>
        <v>1</v>
      </c>
      <c r="J123" s="119">
        <f>COUNTA(M123,N123,R123,S123,T123,X123,Y123,Z123,AA123,AE123,AF123,AG123,AK123,AO123,AP123,AQ123,AU123,AV123,AW123,BA123,BB123,BC123,BD123,#REF!,#REF!,BE123,BI123,BJ123,BK123,#REF!,BL123,BP123,BT123,BW123,BU123,BV123)</f>
        <v>7</v>
      </c>
      <c r="K123" s="280"/>
      <c r="L123" s="80"/>
      <c r="M123" s="115"/>
      <c r="N123" s="117"/>
      <c r="O123" s="116"/>
      <c r="P123" s="237"/>
      <c r="Q123" s="80"/>
      <c r="R123" s="115"/>
      <c r="S123" s="115"/>
      <c r="T123" s="117"/>
      <c r="U123" s="118"/>
      <c r="V123" s="237"/>
      <c r="W123" s="80" t="s">
        <v>56</v>
      </c>
      <c r="X123" s="115" t="s">
        <v>258</v>
      </c>
      <c r="Y123" s="115" t="s">
        <v>329</v>
      </c>
      <c r="Z123" s="115" t="s">
        <v>253</v>
      </c>
      <c r="AA123" s="117" t="s">
        <v>329</v>
      </c>
      <c r="AB123" s="128">
        <v>133.12717804033349</v>
      </c>
      <c r="AC123" s="237"/>
      <c r="AD123" s="80"/>
      <c r="AE123" s="115"/>
      <c r="AF123" s="115"/>
      <c r="AG123" s="117"/>
      <c r="AH123" s="128"/>
      <c r="AI123" s="237"/>
      <c r="AJ123" s="80"/>
      <c r="AK123" s="117"/>
      <c r="AL123" s="128"/>
      <c r="AM123" s="237"/>
      <c r="AN123" s="80"/>
      <c r="AO123" s="115"/>
      <c r="AP123" s="115"/>
      <c r="AQ123" s="117"/>
      <c r="AR123" s="128"/>
      <c r="AS123" s="237"/>
      <c r="AT123" s="80"/>
      <c r="AU123" s="115"/>
      <c r="AV123" s="115"/>
      <c r="AW123" s="117"/>
      <c r="AX123" s="118"/>
      <c r="AY123" s="237"/>
      <c r="AZ123" s="80"/>
      <c r="BA123" s="115"/>
      <c r="BB123" s="115"/>
      <c r="BC123" s="115"/>
      <c r="BD123" s="115"/>
      <c r="BE123" s="117"/>
      <c r="BF123" s="118"/>
      <c r="BG123" s="237"/>
      <c r="BH123" s="80"/>
      <c r="BI123" s="115"/>
      <c r="BJ123" s="115"/>
      <c r="BK123" s="115"/>
      <c r="BL123" s="117"/>
      <c r="BM123" s="118"/>
      <c r="BN123" s="237"/>
      <c r="BO123" s="80"/>
      <c r="BP123" s="117"/>
      <c r="BQ123" s="118"/>
      <c r="BR123" s="237"/>
      <c r="BS123" s="80"/>
      <c r="BT123" s="115"/>
      <c r="BU123" s="115"/>
      <c r="BV123" s="115"/>
      <c r="BW123" s="117"/>
      <c r="BX123" s="129"/>
      <c r="BY123" s="130"/>
    </row>
    <row r="124" spans="1:77" s="87" customFormat="1" ht="12.75" customHeight="1" x14ac:dyDescent="0.2">
      <c r="A124" s="18">
        <v>51</v>
      </c>
      <c r="B124" s="77" t="s">
        <v>35</v>
      </c>
      <c r="C124" s="77" t="s">
        <v>1445</v>
      </c>
      <c r="D124" s="19" t="s">
        <v>169</v>
      </c>
      <c r="E124" s="78" t="s">
        <v>1446</v>
      </c>
      <c r="F124" s="79"/>
      <c r="G124" s="119"/>
      <c r="H124" s="227">
        <f>AX124+AR124+AH124+U124+O124+AB124+BF124+BM124+BX124+AL124+BQ124</f>
        <v>133.05107799582262</v>
      </c>
      <c r="I124" s="119">
        <f>COUNTA(L124,Q124,AD124,AJ124,W124,AN124,AT124,AZ124,BO124,BH124,BS124)</f>
        <v>1</v>
      </c>
      <c r="J124" s="119">
        <f>COUNTA(M124,N124,R124,S124,T124,X124,Y124,Z124,AA124,AE124,AF124,AG124,AK124,AO124,AP124,AQ124,AU124,AV124,AW124,BA124,BB124,BC124,BD124,#REF!,#REF!,BE124,BI124,BJ124,BK124,#REF!,BL124,BP124,BT124,BW124,BU124,BV124)</f>
        <v>7</v>
      </c>
      <c r="K124" s="280"/>
      <c r="L124" s="80"/>
      <c r="M124" s="115"/>
      <c r="N124" s="117"/>
      <c r="O124" s="116"/>
      <c r="P124" s="237"/>
      <c r="Q124" s="80"/>
      <c r="R124" s="115"/>
      <c r="S124" s="115"/>
      <c r="T124" s="117"/>
      <c r="U124" s="118"/>
      <c r="V124" s="237"/>
      <c r="W124" s="80"/>
      <c r="X124" s="115"/>
      <c r="Y124" s="115"/>
      <c r="Z124" s="115"/>
      <c r="AA124" s="117"/>
      <c r="AB124" s="128"/>
      <c r="AC124" s="237"/>
      <c r="AD124" s="80"/>
      <c r="AE124" s="115"/>
      <c r="AF124" s="115"/>
      <c r="AG124" s="117"/>
      <c r="AH124" s="128"/>
      <c r="AI124" s="237"/>
      <c r="AJ124" s="80"/>
      <c r="AK124" s="117"/>
      <c r="AL124" s="128"/>
      <c r="AM124" s="237"/>
      <c r="AN124" s="80"/>
      <c r="AO124" s="115"/>
      <c r="AP124" s="115"/>
      <c r="AQ124" s="117"/>
      <c r="AR124" s="128"/>
      <c r="AS124" s="237"/>
      <c r="AT124" s="80"/>
      <c r="AU124" s="115"/>
      <c r="AV124" s="115"/>
      <c r="AW124" s="117"/>
      <c r="AX124" s="118"/>
      <c r="AY124" s="237"/>
      <c r="AZ124" s="80"/>
      <c r="BA124" s="115"/>
      <c r="BB124" s="115"/>
      <c r="BC124" s="115"/>
      <c r="BD124" s="115"/>
      <c r="BE124" s="117"/>
      <c r="BF124" s="118"/>
      <c r="BG124" s="237"/>
      <c r="BH124" s="80"/>
      <c r="BI124" s="115"/>
      <c r="BJ124" s="115"/>
      <c r="BK124" s="115"/>
      <c r="BL124" s="117"/>
      <c r="BM124" s="118"/>
      <c r="BN124" s="237"/>
      <c r="BO124" s="80"/>
      <c r="BP124" s="117"/>
      <c r="BQ124" s="118"/>
      <c r="BR124" s="237"/>
      <c r="BS124" s="80" t="s">
        <v>56</v>
      </c>
      <c r="BT124" s="115" t="s">
        <v>309</v>
      </c>
      <c r="BU124" s="115" t="s">
        <v>306</v>
      </c>
      <c r="BV124" s="115" t="s">
        <v>328</v>
      </c>
      <c r="BW124" s="117" t="s">
        <v>309</v>
      </c>
      <c r="BX124" s="129">
        <v>133.05107799582262</v>
      </c>
      <c r="BY124" s="130"/>
    </row>
    <row r="125" spans="1:77" s="87" customFormat="1" ht="12.75" customHeight="1" x14ac:dyDescent="0.2">
      <c r="A125" s="18">
        <v>20</v>
      </c>
      <c r="B125" s="77" t="s">
        <v>34</v>
      </c>
      <c r="C125" s="77" t="s">
        <v>305</v>
      </c>
      <c r="D125" s="19" t="s">
        <v>239</v>
      </c>
      <c r="E125" s="78" t="s">
        <v>1480</v>
      </c>
      <c r="F125" s="79"/>
      <c r="G125" s="119"/>
      <c r="H125" s="227">
        <f>AX125+AR125+AH125+U125+O125+AB125+BF125+BM125+BX125+AL125+BQ125</f>
        <v>123.05414208438586</v>
      </c>
      <c r="I125" s="119">
        <f>COUNTA(L125,Q125,AD125,AJ125,W125,AN125,AT125,AZ125,BO125,BH125,BS125)</f>
        <v>2</v>
      </c>
      <c r="J125" s="119">
        <f>COUNTA(M125,N125,R125,S125,T125,X125,Y125,Z125,AA125,AE125,AF125,AG125,AK125,AO125,AP125,AQ125,AU125,AV125,AW125,BA125,BB125,BC125,BD125,#REF!,#REF!,BE125,BI125,BJ125,BK125,#REF!,BL125,BP125,BT125,BW125,BU125,BV125)</f>
        <v>11</v>
      </c>
      <c r="K125" s="280"/>
      <c r="L125" s="80"/>
      <c r="M125" s="115"/>
      <c r="N125" s="117"/>
      <c r="O125" s="116"/>
      <c r="P125" s="237"/>
      <c r="Q125" s="80"/>
      <c r="R125" s="115"/>
      <c r="S125" s="115"/>
      <c r="T125" s="117"/>
      <c r="U125" s="118"/>
      <c r="V125" s="237"/>
      <c r="W125" s="80"/>
      <c r="X125" s="115"/>
      <c r="Y125" s="115"/>
      <c r="Z125" s="115"/>
      <c r="AA125" s="117"/>
      <c r="AB125" s="128"/>
      <c r="AC125" s="237"/>
      <c r="AD125" s="80"/>
      <c r="AE125" s="115"/>
      <c r="AF125" s="115"/>
      <c r="AG125" s="117"/>
      <c r="AH125" s="128"/>
      <c r="AI125" s="237"/>
      <c r="AJ125" s="80"/>
      <c r="AK125" s="117"/>
      <c r="AL125" s="128"/>
      <c r="AM125" s="237"/>
      <c r="AN125" s="80"/>
      <c r="AO125" s="115"/>
      <c r="AP125" s="115"/>
      <c r="AQ125" s="117"/>
      <c r="AR125" s="128"/>
      <c r="AS125" s="237"/>
      <c r="AT125" s="80"/>
      <c r="AU125" s="115"/>
      <c r="AV125" s="115"/>
      <c r="AW125" s="117"/>
      <c r="AX125" s="118"/>
      <c r="AY125" s="237"/>
      <c r="AZ125" s="80"/>
      <c r="BA125" s="115"/>
      <c r="BB125" s="115"/>
      <c r="BC125" s="115"/>
      <c r="BD125" s="115"/>
      <c r="BE125" s="117"/>
      <c r="BF125" s="118"/>
      <c r="BG125" s="237"/>
      <c r="BH125" s="80" t="s">
        <v>55</v>
      </c>
      <c r="BI125" s="115" t="s">
        <v>303</v>
      </c>
      <c r="BJ125" s="115" t="s">
        <v>24</v>
      </c>
      <c r="BK125" s="115" t="s">
        <v>303</v>
      </c>
      <c r="BL125" s="117" t="s">
        <v>24</v>
      </c>
      <c r="BM125" s="118">
        <v>71.781918911404802</v>
      </c>
      <c r="BN125" s="237"/>
      <c r="BO125" s="80"/>
      <c r="BP125" s="117"/>
      <c r="BQ125" s="118"/>
      <c r="BR125" s="237"/>
      <c r="BS125" s="80" t="s">
        <v>55</v>
      </c>
      <c r="BT125" s="115" t="s">
        <v>24</v>
      </c>
      <c r="BU125" s="115" t="s">
        <v>309</v>
      </c>
      <c r="BV125" s="115" t="s">
        <v>24</v>
      </c>
      <c r="BW125" s="117" t="s">
        <v>328</v>
      </c>
      <c r="BX125" s="129">
        <v>51.27222317298105</v>
      </c>
      <c r="BY125" s="130"/>
    </row>
    <row r="126" spans="1:77" s="87" customFormat="1" ht="12.75" customHeight="1" x14ac:dyDescent="0.2">
      <c r="A126" s="18">
        <v>29</v>
      </c>
      <c r="B126" s="77" t="s">
        <v>36</v>
      </c>
      <c r="C126" s="77" t="s">
        <v>632</v>
      </c>
      <c r="D126" s="19" t="s">
        <v>100</v>
      </c>
      <c r="E126" s="78" t="s">
        <v>150</v>
      </c>
      <c r="F126" s="79"/>
      <c r="G126" s="119">
        <f>AX126+AR126+AH126+U126+O126+AB126+AL126</f>
        <v>121.95703712147207</v>
      </c>
      <c r="H126" s="227">
        <f>AX126+AR126+AH126+U126+O126+AB126+BF126+BM126+BX126+AL126+BQ126</f>
        <v>121.95703712147207</v>
      </c>
      <c r="I126" s="119">
        <f>COUNTA(L126,Q126,AD126,AJ126,W126,AN126,AT126,AZ126,BO126,BH126,BS126)</f>
        <v>2</v>
      </c>
      <c r="J126" s="119">
        <f>COUNTA(M126,N126,R126,S126,T126,X126,Y126,Z126,AA126,AE126,AF126,AG126,AK126,AO126,AP126,AQ126,AU126,AV126,AW126,BA126,BB126,BC126,BD126,#REF!,#REF!,BE126,BI126,BJ126,BK126,#REF!,BL126,BP126,BT126,BW126,BU126,BV126)</f>
        <v>9</v>
      </c>
      <c r="K126" s="280"/>
      <c r="L126" s="80"/>
      <c r="M126" s="115"/>
      <c r="N126" s="117"/>
      <c r="O126" s="116"/>
      <c r="P126" s="237"/>
      <c r="Q126" s="80"/>
      <c r="R126" s="115"/>
      <c r="S126" s="115"/>
      <c r="T126" s="117"/>
      <c r="U126" s="118"/>
      <c r="V126" s="237"/>
      <c r="W126" s="80"/>
      <c r="X126" s="115"/>
      <c r="Y126" s="115"/>
      <c r="Z126" s="115"/>
      <c r="AA126" s="117"/>
      <c r="AB126" s="128"/>
      <c r="AC126" s="237"/>
      <c r="AD126" s="80" t="s">
        <v>36</v>
      </c>
      <c r="AE126" s="115" t="s">
        <v>308</v>
      </c>
      <c r="AF126" s="115" t="s">
        <v>306</v>
      </c>
      <c r="AG126" s="117" t="s">
        <v>328</v>
      </c>
      <c r="AH126" s="128">
        <v>61.286229321178375</v>
      </c>
      <c r="AI126" s="237"/>
      <c r="AJ126" s="80"/>
      <c r="AK126" s="117"/>
      <c r="AL126" s="128"/>
      <c r="AM126" s="237"/>
      <c r="AN126" s="80" t="s">
        <v>36</v>
      </c>
      <c r="AO126" s="115">
        <v>8</v>
      </c>
      <c r="AP126" s="115">
        <v>9</v>
      </c>
      <c r="AQ126" s="117">
        <v>8</v>
      </c>
      <c r="AR126" s="128">
        <v>60.670807800293687</v>
      </c>
      <c r="AS126" s="237"/>
      <c r="AT126" s="80"/>
      <c r="AU126" s="115"/>
      <c r="AV126" s="115"/>
      <c r="AW126" s="117"/>
      <c r="AX126" s="118"/>
      <c r="AY126" s="237"/>
      <c r="AZ126" s="80"/>
      <c r="BA126" s="115"/>
      <c r="BB126" s="115"/>
      <c r="BC126" s="115"/>
      <c r="BD126" s="115"/>
      <c r="BE126" s="117"/>
      <c r="BF126" s="118"/>
      <c r="BG126" s="237"/>
      <c r="BH126" s="80"/>
      <c r="BI126" s="115"/>
      <c r="BJ126" s="115"/>
      <c r="BK126" s="115"/>
      <c r="BL126" s="117"/>
      <c r="BM126" s="118"/>
      <c r="BN126" s="237"/>
      <c r="BO126" s="80"/>
      <c r="BP126" s="117"/>
      <c r="BQ126" s="118"/>
      <c r="BR126" s="237"/>
      <c r="BS126" s="80"/>
      <c r="BT126" s="115"/>
      <c r="BU126" s="115"/>
      <c r="BV126" s="115"/>
      <c r="BW126" s="117"/>
      <c r="BX126" s="129"/>
      <c r="BY126" s="130"/>
    </row>
    <row r="127" spans="1:77" s="87" customFormat="1" ht="12.75" customHeight="1" x14ac:dyDescent="0.2">
      <c r="A127" s="18">
        <v>30</v>
      </c>
      <c r="B127" s="77" t="s">
        <v>36</v>
      </c>
      <c r="C127" s="77" t="s">
        <v>683</v>
      </c>
      <c r="D127" s="19" t="s">
        <v>698</v>
      </c>
      <c r="E127" s="78" t="s">
        <v>705</v>
      </c>
      <c r="F127" s="79"/>
      <c r="G127" s="119">
        <f>AX127+AR127+AH127+U127+O127+AB127+AL127</f>
        <v>119.45830421822662</v>
      </c>
      <c r="H127" s="227">
        <f>AX127+AR127+AH127+U127+O127+AB127+BF127+BM127+BX127+AL127+BQ127</f>
        <v>119.45830421822662</v>
      </c>
      <c r="I127" s="119">
        <f>COUNTA(L127,Q127,AD127,AJ127,W127,AN127,AT127,AZ127,BO127,BH127,BS127)</f>
        <v>1</v>
      </c>
      <c r="J127" s="119">
        <f>COUNTA(M127,N127,R127,S127,T127,X127,Y127,Z127,AA127,AE127,AF127,AG127,AK127,AO127,AP127,AQ127,AU127,AV127,AW127,BA127,BB127,BC127,BD127,#REF!,#REF!,BE127,BI127,BJ127,BK127,#REF!,BL127,BP127,BT127,BW127,BU127,BV127)</f>
        <v>5</v>
      </c>
      <c r="K127" s="280"/>
      <c r="L127" s="80"/>
      <c r="M127" s="115"/>
      <c r="N127" s="117"/>
      <c r="O127" s="116"/>
      <c r="P127" s="237"/>
      <c r="Q127" s="80"/>
      <c r="R127" s="115"/>
      <c r="S127" s="115"/>
      <c r="T127" s="117"/>
      <c r="U127" s="118"/>
      <c r="V127" s="237"/>
      <c r="W127" s="80"/>
      <c r="X127" s="115"/>
      <c r="Y127" s="115"/>
      <c r="Z127" s="115"/>
      <c r="AA127" s="117"/>
      <c r="AB127" s="128"/>
      <c r="AC127" s="237"/>
      <c r="AD127" s="80"/>
      <c r="AE127" s="115"/>
      <c r="AF127" s="115"/>
      <c r="AG127" s="117"/>
      <c r="AH127" s="128"/>
      <c r="AI127" s="237"/>
      <c r="AJ127" s="80"/>
      <c r="AK127" s="117"/>
      <c r="AL127" s="128"/>
      <c r="AM127" s="237"/>
      <c r="AN127" s="80"/>
      <c r="AO127" s="115"/>
      <c r="AP127" s="115"/>
      <c r="AQ127" s="117"/>
      <c r="AR127" s="128"/>
      <c r="AS127" s="237"/>
      <c r="AT127" s="80" t="s">
        <v>676</v>
      </c>
      <c r="AU127" s="115"/>
      <c r="AV127" s="115">
        <v>4</v>
      </c>
      <c r="AW127" s="117">
        <v>5</v>
      </c>
      <c r="AX127" s="118">
        <v>119.45830421822662</v>
      </c>
      <c r="AY127" s="237"/>
      <c r="AZ127" s="80"/>
      <c r="BA127" s="115"/>
      <c r="BB127" s="115"/>
      <c r="BC127" s="115"/>
      <c r="BD127" s="115"/>
      <c r="BE127" s="117"/>
      <c r="BF127" s="118"/>
      <c r="BG127" s="237"/>
      <c r="BH127" s="80"/>
      <c r="BI127" s="115"/>
      <c r="BJ127" s="115"/>
      <c r="BK127" s="115"/>
      <c r="BL127" s="117"/>
      <c r="BM127" s="118"/>
      <c r="BN127" s="237"/>
      <c r="BO127" s="80"/>
      <c r="BP127" s="117"/>
      <c r="BQ127" s="118"/>
      <c r="BR127" s="237"/>
      <c r="BS127" s="80"/>
      <c r="BT127" s="115"/>
      <c r="BU127" s="115"/>
      <c r="BV127" s="115"/>
      <c r="BW127" s="117"/>
      <c r="BX127" s="129"/>
      <c r="BY127" s="130"/>
    </row>
    <row r="128" spans="1:77" s="87" customFormat="1" ht="12.75" customHeight="1" x14ac:dyDescent="0.2">
      <c r="A128" s="18">
        <v>52</v>
      </c>
      <c r="B128" s="77" t="s">
        <v>35</v>
      </c>
      <c r="C128" s="77" t="s">
        <v>613</v>
      </c>
      <c r="D128" s="19" t="s">
        <v>614</v>
      </c>
      <c r="E128" s="78" t="s">
        <v>1549</v>
      </c>
      <c r="F128" s="79"/>
      <c r="G128" s="119">
        <f>AX128+AR128+AH128+U128+O128+AB128+AL128</f>
        <v>111.09243748081782</v>
      </c>
      <c r="H128" s="227">
        <f>AX128+AR128+AH128+U128+O128+AB128+BF128+BM128+BX128+AL128+BQ128</f>
        <v>111.09243748081782</v>
      </c>
      <c r="I128" s="119">
        <f>COUNTA(L128,Q128,AD128,AJ128,W128,AN128,AT128,AZ128,BO128,BH128,BS128)</f>
        <v>1</v>
      </c>
      <c r="J128" s="119">
        <f>COUNTA(M128,N128,R128,S128,T128,X128,Y128,Z128,AA128,AE128,AF128,AG128,AK128,AO128,AP128,AQ128,AU128,AV128,AW128,BA128,BB128,BC128,BD128,#REF!,#REF!,BE128,BI128,BJ128,BK128,#REF!,BL128,BP128,BT128,BW128,BU128,BV128)</f>
        <v>6</v>
      </c>
      <c r="K128" s="280"/>
      <c r="L128" s="80"/>
      <c r="M128" s="115"/>
      <c r="N128" s="117"/>
      <c r="O128" s="116"/>
      <c r="P128" s="237"/>
      <c r="Q128" s="80"/>
      <c r="R128" s="115"/>
      <c r="S128" s="115"/>
      <c r="T128" s="117"/>
      <c r="U128" s="118"/>
      <c r="V128" s="237"/>
      <c r="W128" s="80"/>
      <c r="X128" s="115"/>
      <c r="Y128" s="115"/>
      <c r="Z128" s="115"/>
      <c r="AA128" s="117"/>
      <c r="AB128" s="128"/>
      <c r="AC128" s="237"/>
      <c r="AD128" s="80"/>
      <c r="AE128" s="115"/>
      <c r="AF128" s="115"/>
      <c r="AG128" s="117"/>
      <c r="AH128" s="128"/>
      <c r="AI128" s="237"/>
      <c r="AJ128" s="80"/>
      <c r="AK128" s="117"/>
      <c r="AL128" s="128"/>
      <c r="AM128" s="237"/>
      <c r="AN128" s="80" t="s">
        <v>57</v>
      </c>
      <c r="AO128" s="115">
        <v>5</v>
      </c>
      <c r="AP128" s="115">
        <v>3</v>
      </c>
      <c r="AQ128" s="117">
        <v>5</v>
      </c>
      <c r="AR128" s="128">
        <v>111.09243748081782</v>
      </c>
      <c r="AS128" s="237"/>
      <c r="AT128" s="80"/>
      <c r="AU128" s="115"/>
      <c r="AV128" s="115"/>
      <c r="AW128" s="117"/>
      <c r="AX128" s="118"/>
      <c r="AY128" s="237"/>
      <c r="AZ128" s="80"/>
      <c r="BA128" s="115"/>
      <c r="BB128" s="115"/>
      <c r="BC128" s="115"/>
      <c r="BD128" s="115"/>
      <c r="BE128" s="117"/>
      <c r="BF128" s="118"/>
      <c r="BG128" s="237"/>
      <c r="BH128" s="80"/>
      <c r="BI128" s="115"/>
      <c r="BJ128" s="115"/>
      <c r="BK128" s="115"/>
      <c r="BL128" s="117"/>
      <c r="BM128" s="118"/>
      <c r="BN128" s="237"/>
      <c r="BO128" s="80"/>
      <c r="BP128" s="117"/>
      <c r="BQ128" s="118"/>
      <c r="BR128" s="237"/>
      <c r="BS128" s="80"/>
      <c r="BT128" s="115"/>
      <c r="BU128" s="115"/>
      <c r="BV128" s="115"/>
      <c r="BW128" s="117"/>
      <c r="BX128" s="129"/>
      <c r="BY128" s="130"/>
    </row>
    <row r="129" spans="1:77" s="87" customFormat="1" ht="12.75" customHeight="1" x14ac:dyDescent="0.2">
      <c r="A129" s="18">
        <v>11</v>
      </c>
      <c r="B129" s="77" t="s">
        <v>712</v>
      </c>
      <c r="C129" s="77" t="s">
        <v>1495</v>
      </c>
      <c r="D129" s="19" t="s">
        <v>1496</v>
      </c>
      <c r="E129" s="78" t="s">
        <v>1497</v>
      </c>
      <c r="F129" s="79"/>
      <c r="G129" s="119"/>
      <c r="H129" s="227">
        <f>AX129+AR129+AH129+U129+O129+AB129+BF129+BM129+BX129+AL129+BQ129</f>
        <v>92.872585242318408</v>
      </c>
      <c r="I129" s="119">
        <f>COUNTA(L129,Q129,AD129,AJ129,W129,AN129,AT129,AZ129,BO129,BH129,BS129)</f>
        <v>1</v>
      </c>
      <c r="J129" s="119">
        <f>COUNTA(M129,N129,R129,S129,T129,X129,Y129,Z129,AA129,AE129,AF129,AG129,AK129,AO129,AP129,AQ129,AU129,AV129,AW129,BA129,BB129,BC129,BD129,#REF!,#REF!,BE129,BI129,BJ129,BK129,#REF!,BL129,BP129,BT129,BW129,BU129,BV129)</f>
        <v>7</v>
      </c>
      <c r="K129" s="280"/>
      <c r="L129" s="80"/>
      <c r="M129" s="115"/>
      <c r="N129" s="117"/>
      <c r="O129" s="116"/>
      <c r="P129" s="237"/>
      <c r="Q129" s="80"/>
      <c r="R129" s="115"/>
      <c r="S129" s="115"/>
      <c r="T129" s="117"/>
      <c r="U129" s="118"/>
      <c r="V129" s="237"/>
      <c r="W129" s="80"/>
      <c r="X129" s="115"/>
      <c r="Y129" s="115"/>
      <c r="Z129" s="115"/>
      <c r="AA129" s="117"/>
      <c r="AB129" s="128"/>
      <c r="AC129" s="237"/>
      <c r="AD129" s="80"/>
      <c r="AE129" s="115"/>
      <c r="AF129" s="115"/>
      <c r="AG129" s="117"/>
      <c r="AH129" s="128"/>
      <c r="AI129" s="237"/>
      <c r="AJ129" s="80"/>
      <c r="AK129" s="117"/>
      <c r="AL129" s="128"/>
      <c r="AM129" s="237"/>
      <c r="AN129" s="80"/>
      <c r="AO129" s="115"/>
      <c r="AP129" s="115"/>
      <c r="AQ129" s="117"/>
      <c r="AR129" s="128"/>
      <c r="AS129" s="237"/>
      <c r="AT129" s="80"/>
      <c r="AU129" s="115"/>
      <c r="AV129" s="115"/>
      <c r="AW129" s="117"/>
      <c r="AX129" s="118"/>
      <c r="AY129" s="237"/>
      <c r="AZ129" s="80"/>
      <c r="BA129" s="115"/>
      <c r="BB129" s="115"/>
      <c r="BC129" s="115"/>
      <c r="BD129" s="115"/>
      <c r="BE129" s="117"/>
      <c r="BF129" s="118"/>
      <c r="BG129" s="237"/>
      <c r="BH129" s="80"/>
      <c r="BI129" s="115"/>
      <c r="BJ129" s="115"/>
      <c r="BK129" s="115"/>
      <c r="BL129" s="117"/>
      <c r="BM129" s="118"/>
      <c r="BN129" s="237"/>
      <c r="BO129" s="80"/>
      <c r="BP129" s="117"/>
      <c r="BQ129" s="118"/>
      <c r="BR129" s="237"/>
      <c r="BS129" s="80" t="s">
        <v>1483</v>
      </c>
      <c r="BT129" s="115" t="s">
        <v>303</v>
      </c>
      <c r="BU129" s="115" t="s">
        <v>253</v>
      </c>
      <c r="BV129" s="115" t="s">
        <v>24</v>
      </c>
      <c r="BW129" s="117" t="s">
        <v>253</v>
      </c>
      <c r="BX129" s="129">
        <v>92.872585242318408</v>
      </c>
      <c r="BY129" s="130"/>
    </row>
    <row r="130" spans="1:77" s="87" customFormat="1" ht="12.75" customHeight="1" x14ac:dyDescent="0.2">
      <c r="A130" s="18">
        <v>12</v>
      </c>
      <c r="B130" s="77" t="s">
        <v>712</v>
      </c>
      <c r="C130" s="77" t="s">
        <v>911</v>
      </c>
      <c r="D130" s="19" t="s">
        <v>355</v>
      </c>
      <c r="E130" s="78" t="s">
        <v>1498</v>
      </c>
      <c r="F130" s="79"/>
      <c r="G130" s="119"/>
      <c r="H130" s="227">
        <f>AX130+AR130+AH130+U130+O130+AB130+BF130+BM130+BX130+AL130+BQ130</f>
        <v>92.60283364798309</v>
      </c>
      <c r="I130" s="119">
        <f>COUNTA(L130,Q130,AD130,AJ130,W130,AN130,AT130,AZ130,BO130,BH130,BS130)</f>
        <v>1</v>
      </c>
      <c r="J130" s="119">
        <f>COUNTA(M130,N130,R130,S130,T130,X130,Y130,Z130,AA130,AE130,AF130,AG130,AK130,AO130,AP130,AQ130,AU130,AV130,AW130,BA130,BB130,BC130,BD130,#REF!,#REF!,BE130,BI130,BJ130,BK130,#REF!,BL130,BP130,BT130,BW130,BU130,BV130)</f>
        <v>7</v>
      </c>
      <c r="K130" s="280"/>
      <c r="L130" s="80"/>
      <c r="M130" s="115"/>
      <c r="N130" s="117"/>
      <c r="O130" s="116"/>
      <c r="P130" s="237"/>
      <c r="Q130" s="80"/>
      <c r="R130" s="115"/>
      <c r="S130" s="115"/>
      <c r="T130" s="117"/>
      <c r="U130" s="118"/>
      <c r="V130" s="237"/>
      <c r="W130" s="80"/>
      <c r="X130" s="115"/>
      <c r="Y130" s="115"/>
      <c r="Z130" s="115"/>
      <c r="AA130" s="117"/>
      <c r="AB130" s="128"/>
      <c r="AC130" s="237"/>
      <c r="AD130" s="80"/>
      <c r="AE130" s="115"/>
      <c r="AF130" s="115"/>
      <c r="AG130" s="117"/>
      <c r="AH130" s="128"/>
      <c r="AI130" s="237"/>
      <c r="AJ130" s="80"/>
      <c r="AK130" s="117"/>
      <c r="AL130" s="128"/>
      <c r="AM130" s="237"/>
      <c r="AN130" s="80"/>
      <c r="AO130" s="115"/>
      <c r="AP130" s="115"/>
      <c r="AQ130" s="117"/>
      <c r="AR130" s="128"/>
      <c r="AS130" s="237"/>
      <c r="AT130" s="80"/>
      <c r="AU130" s="115"/>
      <c r="AV130" s="115"/>
      <c r="AW130" s="117"/>
      <c r="AX130" s="118"/>
      <c r="AY130" s="237"/>
      <c r="AZ130" s="80"/>
      <c r="BA130" s="115"/>
      <c r="BB130" s="115"/>
      <c r="BC130" s="115"/>
      <c r="BD130" s="115"/>
      <c r="BE130" s="117"/>
      <c r="BF130" s="118"/>
      <c r="BG130" s="237"/>
      <c r="BH130" s="80"/>
      <c r="BI130" s="115"/>
      <c r="BJ130" s="115"/>
      <c r="BK130" s="115"/>
      <c r="BL130" s="117"/>
      <c r="BM130" s="118"/>
      <c r="BN130" s="237"/>
      <c r="BO130" s="80"/>
      <c r="BP130" s="117"/>
      <c r="BQ130" s="118"/>
      <c r="BR130" s="237"/>
      <c r="BS130" s="80" t="s">
        <v>1483</v>
      </c>
      <c r="BT130" s="115" t="s">
        <v>253</v>
      </c>
      <c r="BU130" s="115" t="s">
        <v>305</v>
      </c>
      <c r="BV130" s="115" t="s">
        <v>24</v>
      </c>
      <c r="BW130" s="117" t="s">
        <v>305</v>
      </c>
      <c r="BX130" s="129">
        <v>92.60283364798309</v>
      </c>
      <c r="BY130" s="130"/>
    </row>
    <row r="131" spans="1:77" s="87" customFormat="1" ht="12.75" customHeight="1" x14ac:dyDescent="0.2">
      <c r="A131" s="18">
        <v>11</v>
      </c>
      <c r="B131" s="77" t="s">
        <v>519</v>
      </c>
      <c r="C131" s="77" t="s">
        <v>528</v>
      </c>
      <c r="D131" s="19" t="s">
        <v>529</v>
      </c>
      <c r="E131" s="78" t="s">
        <v>530</v>
      </c>
      <c r="F131" s="79"/>
      <c r="G131" s="119">
        <f>AX131+AR131+AH131+U131+O131+AB131+AL131</f>
        <v>88.790556804586714</v>
      </c>
      <c r="H131" s="227">
        <f>AX131+AR131+AH131+U131+O131+AB131+BF131+BM131+BX131+AL131+BQ131</f>
        <v>88.790556804586714</v>
      </c>
      <c r="I131" s="119">
        <f>COUNTA(L131,Q131,AD131,AJ131,W131,AN131,AT131,AZ131,BO131,BH131,BS131)</f>
        <v>1</v>
      </c>
      <c r="J131" s="119">
        <f>COUNTA(M131,N131,R131,S131,T131,X131,Y131,Z131,AA131,AE131,AF131,AG131,AK131,AO131,AP131,AQ131,AU131,AV131,AW131,BA131,BB131,BC131,BD131,#REF!,#REF!,BE131,BI131,BJ131,BK131,#REF!,BL131,BP131,BT131,BW131,BU131,BV131)</f>
        <v>7</v>
      </c>
      <c r="K131" s="280"/>
      <c r="L131" s="80"/>
      <c r="M131" s="115"/>
      <c r="N131" s="117"/>
      <c r="O131" s="116"/>
      <c r="P131" s="237"/>
      <c r="Q131" s="80"/>
      <c r="R131" s="115"/>
      <c r="S131" s="115"/>
      <c r="T131" s="117"/>
      <c r="U131" s="118"/>
      <c r="V131" s="237"/>
      <c r="W131" s="80" t="s">
        <v>519</v>
      </c>
      <c r="X131" s="115" t="s">
        <v>258</v>
      </c>
      <c r="Y131" s="115">
        <v>7</v>
      </c>
      <c r="Z131" s="115" t="s">
        <v>260</v>
      </c>
      <c r="AA131" s="117" t="s">
        <v>260</v>
      </c>
      <c r="AB131" s="128">
        <v>88.790556804586714</v>
      </c>
      <c r="AC131" s="237"/>
      <c r="AD131" s="80"/>
      <c r="AE131" s="115"/>
      <c r="AF131" s="115"/>
      <c r="AG131" s="117"/>
      <c r="AH131" s="128"/>
      <c r="AI131" s="237"/>
      <c r="AJ131" s="80"/>
      <c r="AK131" s="117"/>
      <c r="AL131" s="128"/>
      <c r="AM131" s="237"/>
      <c r="AN131" s="80"/>
      <c r="AO131" s="115"/>
      <c r="AP131" s="115"/>
      <c r="AQ131" s="117"/>
      <c r="AR131" s="128"/>
      <c r="AS131" s="237"/>
      <c r="AT131" s="80"/>
      <c r="AU131" s="115"/>
      <c r="AV131" s="115"/>
      <c r="AW131" s="117"/>
      <c r="AX131" s="118"/>
      <c r="AY131" s="237"/>
      <c r="AZ131" s="80"/>
      <c r="BA131" s="115"/>
      <c r="BB131" s="115"/>
      <c r="BC131" s="115"/>
      <c r="BD131" s="115"/>
      <c r="BE131" s="117"/>
      <c r="BF131" s="118"/>
      <c r="BG131" s="237"/>
      <c r="BH131" s="80"/>
      <c r="BI131" s="115"/>
      <c r="BJ131" s="115"/>
      <c r="BK131" s="115"/>
      <c r="BL131" s="117"/>
      <c r="BM131" s="118"/>
      <c r="BN131" s="237"/>
      <c r="BO131" s="80"/>
      <c r="BP131" s="117"/>
      <c r="BQ131" s="118"/>
      <c r="BR131" s="237"/>
      <c r="BS131" s="80"/>
      <c r="BT131" s="115"/>
      <c r="BU131" s="115"/>
      <c r="BV131" s="115"/>
      <c r="BW131" s="117"/>
      <c r="BX131" s="129"/>
      <c r="BY131" s="130"/>
    </row>
    <row r="132" spans="1:77" s="87" customFormat="1" ht="12.75" customHeight="1" x14ac:dyDescent="0.2">
      <c r="A132" s="18">
        <v>31</v>
      </c>
      <c r="B132" s="77" t="s">
        <v>36</v>
      </c>
      <c r="C132" s="77" t="s">
        <v>215</v>
      </c>
      <c r="D132" s="19" t="s">
        <v>216</v>
      </c>
      <c r="E132" s="78" t="s">
        <v>217</v>
      </c>
      <c r="F132" s="79"/>
      <c r="G132" s="119">
        <f>AX132+AR132+AH132+U132+O132+AB132+AL132</f>
        <v>87.29239563571457</v>
      </c>
      <c r="H132" s="227">
        <f>AX132+AR132+AH132+U132+O132+AB132+BF132+BM132+BX132+AL132+BQ132</f>
        <v>87.29239563571457</v>
      </c>
      <c r="I132" s="119">
        <f>COUNTA(L132,Q132,AD132,AJ132,W132,AN132,AT132,AZ132,BO132,BH132,BS132)</f>
        <v>1</v>
      </c>
      <c r="J132" s="119">
        <f>COUNTA(M132,N132,R132,S132,T132,X132,Y132,Z132,AA132,AE132,AF132,AG132,AK132,AO132,AP132,AQ132,AU132,AV132,AW132,BA132,BB132,BC132,BD132,#REF!,#REF!,BE132,BI132,BJ132,BK132,#REF!,BL132,BP132,BT132,BW132,BU132,BV132)</f>
        <v>7</v>
      </c>
      <c r="K132" s="280"/>
      <c r="L132" s="80"/>
      <c r="M132" s="115"/>
      <c r="N132" s="117"/>
      <c r="O132" s="116"/>
      <c r="P132" s="237"/>
      <c r="Q132" s="80"/>
      <c r="R132" s="115"/>
      <c r="S132" s="115"/>
      <c r="T132" s="117"/>
      <c r="U132" s="118"/>
      <c r="V132" s="237"/>
      <c r="W132" s="80" t="s">
        <v>60</v>
      </c>
      <c r="X132" s="115" t="s">
        <v>24</v>
      </c>
      <c r="Y132" s="115" t="s">
        <v>260</v>
      </c>
      <c r="Z132" s="115" t="s">
        <v>24</v>
      </c>
      <c r="AA132" s="117" t="s">
        <v>259</v>
      </c>
      <c r="AB132" s="128">
        <v>87.29239563571457</v>
      </c>
      <c r="AC132" s="237"/>
      <c r="AD132" s="80"/>
      <c r="AE132" s="115"/>
      <c r="AF132" s="115"/>
      <c r="AG132" s="117"/>
      <c r="AH132" s="128"/>
      <c r="AI132" s="237"/>
      <c r="AJ132" s="80"/>
      <c r="AK132" s="117"/>
      <c r="AL132" s="128"/>
      <c r="AM132" s="237"/>
      <c r="AN132" s="80"/>
      <c r="AO132" s="115"/>
      <c r="AP132" s="115"/>
      <c r="AQ132" s="117"/>
      <c r="AR132" s="128"/>
      <c r="AS132" s="237"/>
      <c r="AT132" s="80"/>
      <c r="AU132" s="115"/>
      <c r="AV132" s="115"/>
      <c r="AW132" s="117"/>
      <c r="AX132" s="118"/>
      <c r="AY132" s="237"/>
      <c r="AZ132" s="80"/>
      <c r="BA132" s="115"/>
      <c r="BB132" s="115"/>
      <c r="BC132" s="115"/>
      <c r="BD132" s="115"/>
      <c r="BE132" s="117"/>
      <c r="BF132" s="118"/>
      <c r="BG132" s="237"/>
      <c r="BH132" s="80"/>
      <c r="BI132" s="115"/>
      <c r="BJ132" s="115"/>
      <c r="BK132" s="115"/>
      <c r="BL132" s="117"/>
      <c r="BM132" s="118"/>
      <c r="BN132" s="237"/>
      <c r="BO132" s="80"/>
      <c r="BP132" s="117"/>
      <c r="BQ132" s="118"/>
      <c r="BR132" s="237"/>
      <c r="BS132" s="80"/>
      <c r="BT132" s="115"/>
      <c r="BU132" s="115"/>
      <c r="BV132" s="115"/>
      <c r="BW132" s="117"/>
      <c r="BX132" s="129"/>
      <c r="BY132" s="130"/>
    </row>
    <row r="133" spans="1:77" s="87" customFormat="1" ht="12.75" customHeight="1" x14ac:dyDescent="0.2">
      <c r="A133" s="18">
        <v>53</v>
      </c>
      <c r="B133" s="77" t="s">
        <v>35</v>
      </c>
      <c r="C133" s="77" t="s">
        <v>305</v>
      </c>
      <c r="D133" s="19" t="s">
        <v>659</v>
      </c>
      <c r="E133" s="78" t="s">
        <v>660</v>
      </c>
      <c r="F133" s="79"/>
      <c r="G133" s="119">
        <f>AX133+AR133+AH133+U133+O133+AB133+AL133</f>
        <v>86.138099985255209</v>
      </c>
      <c r="H133" s="227">
        <f>AX133+AR133+AH133+U133+O133+AB133+BF133+BM133+BX133+AL133+BQ133</f>
        <v>86.138099985255209</v>
      </c>
      <c r="I133" s="119">
        <f>COUNTA(L133,Q133,AD133,AJ133,W133,AN133,AT133,AZ133,BO133,BH133,BS133)</f>
        <v>1</v>
      </c>
      <c r="J133" s="119">
        <f>COUNTA(M133,N133,R133,S133,T133,X133,Y133,Z133,AA133,AE133,AF133,AG133,AK133,AO133,AP133,AQ133,AU133,AV133,AW133,BA133,BB133,BC133,BD133,#REF!,#REF!,BE133,BI133,BJ133,BK133,#REF!,BL133,BP133,BT133,BW133,BU133,BV133)</f>
        <v>6</v>
      </c>
      <c r="K133" s="280"/>
      <c r="L133" s="80"/>
      <c r="M133" s="115"/>
      <c r="N133" s="117"/>
      <c r="O133" s="116"/>
      <c r="P133" s="237"/>
      <c r="Q133" s="80"/>
      <c r="R133" s="115"/>
      <c r="S133" s="115"/>
      <c r="T133" s="117"/>
      <c r="U133" s="118"/>
      <c r="V133" s="237"/>
      <c r="W133" s="80"/>
      <c r="X133" s="115"/>
      <c r="Y133" s="115"/>
      <c r="Z133" s="115"/>
      <c r="AA133" s="117"/>
      <c r="AB133" s="128"/>
      <c r="AC133" s="237"/>
      <c r="AD133" s="80" t="s">
        <v>35</v>
      </c>
      <c r="AE133" s="115" t="s">
        <v>250</v>
      </c>
      <c r="AF133" s="115" t="s">
        <v>309</v>
      </c>
      <c r="AG133" s="117" t="s">
        <v>24</v>
      </c>
      <c r="AH133" s="128">
        <v>86.138099985255209</v>
      </c>
      <c r="AI133" s="237"/>
      <c r="AJ133" s="80"/>
      <c r="AK133" s="117"/>
      <c r="AL133" s="128"/>
      <c r="AM133" s="237"/>
      <c r="AN133" s="80"/>
      <c r="AO133" s="115"/>
      <c r="AP133" s="115"/>
      <c r="AQ133" s="117"/>
      <c r="AR133" s="128"/>
      <c r="AS133" s="237"/>
      <c r="AT133" s="80"/>
      <c r="AU133" s="115"/>
      <c r="AV133" s="115"/>
      <c r="AW133" s="117"/>
      <c r="AX133" s="118"/>
      <c r="AY133" s="237"/>
      <c r="AZ133" s="80"/>
      <c r="BA133" s="115"/>
      <c r="BB133" s="115"/>
      <c r="BC133" s="115"/>
      <c r="BD133" s="115"/>
      <c r="BE133" s="117"/>
      <c r="BF133" s="118"/>
      <c r="BG133" s="237"/>
      <c r="BH133" s="80"/>
      <c r="BI133" s="115"/>
      <c r="BJ133" s="115"/>
      <c r="BK133" s="115"/>
      <c r="BL133" s="117"/>
      <c r="BM133" s="118"/>
      <c r="BN133" s="237"/>
      <c r="BO133" s="80"/>
      <c r="BP133" s="117"/>
      <c r="BQ133" s="118"/>
      <c r="BR133" s="237"/>
      <c r="BS133" s="80"/>
      <c r="BT133" s="115"/>
      <c r="BU133" s="115"/>
      <c r="BV133" s="115"/>
      <c r="BW133" s="117"/>
      <c r="BX133" s="129"/>
      <c r="BY133" s="130"/>
    </row>
    <row r="134" spans="1:77" s="87" customFormat="1" ht="12.75" customHeight="1" x14ac:dyDescent="0.2">
      <c r="A134" s="18">
        <v>54</v>
      </c>
      <c r="B134" s="77" t="s">
        <v>35</v>
      </c>
      <c r="C134" s="77" t="s">
        <v>515</v>
      </c>
      <c r="D134" s="19" t="s">
        <v>516</v>
      </c>
      <c r="E134" s="78" t="s">
        <v>517</v>
      </c>
      <c r="F134" s="79"/>
      <c r="G134" s="119">
        <f>AX134+AR134+AH134+U134+O134+AB134+AL134</f>
        <v>72.133140938131149</v>
      </c>
      <c r="H134" s="227">
        <f>AX134+AR134+AH134+U134+O134+AB134+BF134+BM134+BX134+AL134+BQ134</f>
        <v>72.133140938131149</v>
      </c>
      <c r="I134" s="119">
        <f>COUNTA(L134,Q134,AD134,AJ134,W134,AN134,AT134,AZ134,BO134,BH134,BS134)</f>
        <v>1</v>
      </c>
      <c r="J134" s="119">
        <f>COUNTA(M134,N134,R134,S134,T134,X134,Y134,Z134,AA134,AE134,AF134,AG134,AK134,AO134,AP134,AQ134,AU134,AV134,AW134,BA134,BB134,BC134,BD134,#REF!,#REF!,BE134,BI134,BJ134,BK134,#REF!,BL134,BP134,BT134,BW134,BU134,BV134)</f>
        <v>7</v>
      </c>
      <c r="K134" s="280"/>
      <c r="L134" s="80"/>
      <c r="M134" s="115"/>
      <c r="N134" s="117"/>
      <c r="O134" s="116"/>
      <c r="P134" s="237"/>
      <c r="Q134" s="80"/>
      <c r="R134" s="115"/>
      <c r="S134" s="115"/>
      <c r="T134" s="117"/>
      <c r="U134" s="118"/>
      <c r="V134" s="237"/>
      <c r="W134" s="80" t="s">
        <v>56</v>
      </c>
      <c r="X134" s="115" t="s">
        <v>305</v>
      </c>
      <c r="Y134" s="115" t="s">
        <v>253</v>
      </c>
      <c r="Z134" s="115" t="s">
        <v>26</v>
      </c>
      <c r="AA134" s="117" t="s">
        <v>253</v>
      </c>
      <c r="AB134" s="128">
        <v>72.133140938131149</v>
      </c>
      <c r="AC134" s="237"/>
      <c r="AD134" s="80"/>
      <c r="AE134" s="115"/>
      <c r="AF134" s="115"/>
      <c r="AG134" s="117"/>
      <c r="AH134" s="128"/>
      <c r="AI134" s="237"/>
      <c r="AJ134" s="80"/>
      <c r="AK134" s="117"/>
      <c r="AL134" s="128"/>
      <c r="AM134" s="237"/>
      <c r="AN134" s="80"/>
      <c r="AO134" s="115"/>
      <c r="AP134" s="115"/>
      <c r="AQ134" s="117"/>
      <c r="AR134" s="128"/>
      <c r="AS134" s="237"/>
      <c r="AT134" s="80"/>
      <c r="AU134" s="115"/>
      <c r="AV134" s="115"/>
      <c r="AW134" s="117"/>
      <c r="AX134" s="118"/>
      <c r="AY134" s="237"/>
      <c r="AZ134" s="80"/>
      <c r="BA134" s="115"/>
      <c r="BB134" s="115"/>
      <c r="BC134" s="115"/>
      <c r="BD134" s="115"/>
      <c r="BE134" s="117"/>
      <c r="BF134" s="118"/>
      <c r="BG134" s="237"/>
      <c r="BH134" s="80"/>
      <c r="BI134" s="115"/>
      <c r="BJ134" s="115"/>
      <c r="BK134" s="115"/>
      <c r="BL134" s="117"/>
      <c r="BM134" s="118"/>
      <c r="BN134" s="237"/>
      <c r="BO134" s="80"/>
      <c r="BP134" s="117"/>
      <c r="BQ134" s="118"/>
      <c r="BR134" s="237"/>
      <c r="BS134" s="80"/>
      <c r="BT134" s="115"/>
      <c r="BU134" s="115"/>
      <c r="BV134" s="115"/>
      <c r="BW134" s="117"/>
      <c r="BX134" s="129"/>
      <c r="BY134" s="130"/>
    </row>
    <row r="135" spans="1:77" s="87" customFormat="1" ht="12.75" customHeight="1" x14ac:dyDescent="0.2">
      <c r="A135" s="18">
        <v>32</v>
      </c>
      <c r="B135" s="77" t="s">
        <v>36</v>
      </c>
      <c r="C135" s="77" t="s">
        <v>534</v>
      </c>
      <c r="D135" s="19" t="s">
        <v>152</v>
      </c>
      <c r="E135" s="78" t="s">
        <v>275</v>
      </c>
      <c r="F135" s="79"/>
      <c r="G135" s="119">
        <f>AX135+AR135+AH135+U135+O135+AB135+AL135</f>
        <v>70.625728969047898</v>
      </c>
      <c r="H135" s="227">
        <f>AX135+AR135+AH135+U135+O135+AB135+BF135+BM135+BX135+AL135+BQ135</f>
        <v>70.625728969047898</v>
      </c>
      <c r="I135" s="119">
        <f>COUNTA(L135,Q135,AD135,AJ135,W135,AN135,AT135,AZ135,BO135,BH135,BS135)</f>
        <v>1</v>
      </c>
      <c r="J135" s="119">
        <f>COUNTA(M135,N135,R135,S135,T135,X135,Y135,Z135,AA135,AE135,AF135,AG135,AK135,AO135,AP135,AQ135,AU135,AV135,AW135,BA135,BB135,BC135,BD135,#REF!,#REF!,BE135,BI135,BJ135,BK135,#REF!,BL135,BP135,BT135,BW135,BU135,BV135)</f>
        <v>7</v>
      </c>
      <c r="K135" s="280"/>
      <c r="L135" s="80"/>
      <c r="M135" s="115"/>
      <c r="N135" s="117"/>
      <c r="O135" s="116"/>
      <c r="P135" s="237"/>
      <c r="Q135" s="80"/>
      <c r="R135" s="115"/>
      <c r="S135" s="115"/>
      <c r="T135" s="117"/>
      <c r="U135" s="118"/>
      <c r="V135" s="237"/>
      <c r="W135" s="80" t="s">
        <v>60</v>
      </c>
      <c r="X135" s="115" t="s">
        <v>259</v>
      </c>
      <c r="Y135" s="115">
        <v>6</v>
      </c>
      <c r="Z135" s="115" t="s">
        <v>26</v>
      </c>
      <c r="AA135" s="117" t="s">
        <v>260</v>
      </c>
      <c r="AB135" s="128">
        <v>70.625728969047898</v>
      </c>
      <c r="AC135" s="237"/>
      <c r="AD135" s="80"/>
      <c r="AE135" s="115"/>
      <c r="AF135" s="115"/>
      <c r="AG135" s="117"/>
      <c r="AH135" s="128"/>
      <c r="AI135" s="237"/>
      <c r="AJ135" s="80"/>
      <c r="AK135" s="117"/>
      <c r="AL135" s="128"/>
      <c r="AM135" s="237"/>
      <c r="AN135" s="80"/>
      <c r="AO135" s="115"/>
      <c r="AP135" s="115"/>
      <c r="AQ135" s="117"/>
      <c r="AR135" s="128"/>
      <c r="AS135" s="237"/>
      <c r="AT135" s="80"/>
      <c r="AU135" s="115"/>
      <c r="AV135" s="115"/>
      <c r="AW135" s="117"/>
      <c r="AX135" s="118"/>
      <c r="AY135" s="237"/>
      <c r="AZ135" s="80"/>
      <c r="BA135" s="115"/>
      <c r="BB135" s="115"/>
      <c r="BC135" s="115"/>
      <c r="BD135" s="115"/>
      <c r="BE135" s="117"/>
      <c r="BF135" s="118"/>
      <c r="BG135" s="237"/>
      <c r="BH135" s="80"/>
      <c r="BI135" s="115"/>
      <c r="BJ135" s="115"/>
      <c r="BK135" s="115"/>
      <c r="BL135" s="117"/>
      <c r="BM135" s="118"/>
      <c r="BN135" s="237"/>
      <c r="BO135" s="80"/>
      <c r="BP135" s="117"/>
      <c r="BQ135" s="118"/>
      <c r="BR135" s="237"/>
      <c r="BS135" s="80"/>
      <c r="BT135" s="115"/>
      <c r="BU135" s="115"/>
      <c r="BV135" s="115"/>
      <c r="BW135" s="117"/>
      <c r="BX135" s="129"/>
      <c r="BY135" s="130"/>
    </row>
    <row r="136" spans="1:77" s="87" customFormat="1" ht="12.75" customHeight="1" x14ac:dyDescent="0.2">
      <c r="A136" s="18">
        <v>55</v>
      </c>
      <c r="B136" s="77" t="s">
        <v>35</v>
      </c>
      <c r="C136" s="77" t="s">
        <v>1449</v>
      </c>
      <c r="D136" s="19" t="s">
        <v>352</v>
      </c>
      <c r="E136" s="78" t="s">
        <v>1450</v>
      </c>
      <c r="F136" s="79"/>
      <c r="G136" s="119"/>
      <c r="H136" s="227">
        <f>AX136+AR136+AH136+U136+O136+AB136+BF136+BM136+BX136+AL136+BQ136</f>
        <v>63.31342316655747</v>
      </c>
      <c r="I136" s="119">
        <f>COUNTA(L136,Q136,AD136,AJ136,W136,AN136,AT136,AZ136,BO136,BH136,BS136)</f>
        <v>1</v>
      </c>
      <c r="J136" s="119">
        <f>COUNTA(M136,N136,R136,S136,T136,X136,Y136,Z136,AA136,AE136,AF136,AG136,AK136,AO136,AP136,AQ136,AU136,AV136,AW136,BA136,BB136,BC136,BD136,#REF!,#REF!,BE136,BI136,BJ136,BK136,#REF!,BL136,BP136,BT136,BW136,BU136,BV136)</f>
        <v>7</v>
      </c>
      <c r="K136" s="280"/>
      <c r="L136" s="80"/>
      <c r="M136" s="115"/>
      <c r="N136" s="117"/>
      <c r="O136" s="116"/>
      <c r="P136" s="237"/>
      <c r="Q136" s="80"/>
      <c r="R136" s="115"/>
      <c r="S136" s="115"/>
      <c r="T136" s="117"/>
      <c r="U136" s="118"/>
      <c r="V136" s="237"/>
      <c r="W136" s="80"/>
      <c r="X136" s="115"/>
      <c r="Y136" s="115"/>
      <c r="Z136" s="115"/>
      <c r="AA136" s="117"/>
      <c r="AB136" s="128"/>
      <c r="AC136" s="237"/>
      <c r="AD136" s="80"/>
      <c r="AE136" s="115"/>
      <c r="AF136" s="115"/>
      <c r="AG136" s="117"/>
      <c r="AH136" s="128"/>
      <c r="AI136" s="237"/>
      <c r="AJ136" s="80"/>
      <c r="AK136" s="117"/>
      <c r="AL136" s="128"/>
      <c r="AM136" s="237"/>
      <c r="AN136" s="80"/>
      <c r="AO136" s="115"/>
      <c r="AP136" s="115"/>
      <c r="AQ136" s="117"/>
      <c r="AR136" s="128"/>
      <c r="AS136" s="237"/>
      <c r="AT136" s="80"/>
      <c r="AU136" s="115"/>
      <c r="AV136" s="115"/>
      <c r="AW136" s="117"/>
      <c r="AX136" s="118"/>
      <c r="AY136" s="237"/>
      <c r="AZ136" s="80"/>
      <c r="BA136" s="115"/>
      <c r="BB136" s="115"/>
      <c r="BC136" s="115"/>
      <c r="BD136" s="115"/>
      <c r="BE136" s="117"/>
      <c r="BF136" s="118"/>
      <c r="BG136" s="237"/>
      <c r="BH136" s="80"/>
      <c r="BI136" s="115"/>
      <c r="BJ136" s="115"/>
      <c r="BK136" s="115"/>
      <c r="BL136" s="117"/>
      <c r="BM136" s="118"/>
      <c r="BN136" s="237"/>
      <c r="BO136" s="80"/>
      <c r="BP136" s="117"/>
      <c r="BQ136" s="118"/>
      <c r="BR136" s="237"/>
      <c r="BS136" s="80" t="s">
        <v>56</v>
      </c>
      <c r="BT136" s="115" t="s">
        <v>250</v>
      </c>
      <c r="BU136" s="115" t="s">
        <v>307</v>
      </c>
      <c r="BV136" s="115" t="s">
        <v>24</v>
      </c>
      <c r="BW136" s="117" t="s">
        <v>306</v>
      </c>
      <c r="BX136" s="129">
        <v>63.31342316655747</v>
      </c>
      <c r="BY136" s="130"/>
    </row>
    <row r="137" spans="1:77" s="87" customFormat="1" ht="12.75" customHeight="1" x14ac:dyDescent="0.2">
      <c r="A137" s="18">
        <v>56</v>
      </c>
      <c r="B137" s="77" t="s">
        <v>35</v>
      </c>
      <c r="C137" s="77" t="s">
        <v>432</v>
      </c>
      <c r="D137" s="19" t="s">
        <v>131</v>
      </c>
      <c r="E137" s="78" t="s">
        <v>1550</v>
      </c>
      <c r="F137" s="79"/>
      <c r="G137" s="119">
        <f>AX137+AR137+AH137+U137+O137+AB137+AL137</f>
        <v>61.918768052959237</v>
      </c>
      <c r="H137" s="227">
        <f>AX137+AR137+AH137+U137+O137+AB137+BF137+BM137+BX137+AL137+BQ137</f>
        <v>61.918768052959237</v>
      </c>
      <c r="I137" s="119">
        <f>COUNTA(L137,Q137,AD137,AJ137,W137,AN137,AT137,AZ137,BO137,BH137,BS137)</f>
        <v>2</v>
      </c>
      <c r="J137" s="119">
        <f>COUNTA(M137,N137,R137,S137,T137,X137,Y137,Z137,AA137,AE137,AF137,AG137,AK137,AO137,AP137,AQ137,AU137,AV137,AW137,BA137,BB137,BC137,BD137,#REF!,#REF!,BE137,BI137,BJ137,BK137,#REF!,BL137,BP137,BT137,BW137,BU137,BV137)</f>
        <v>9</v>
      </c>
      <c r="K137" s="280"/>
      <c r="L137" s="80"/>
      <c r="M137" s="115"/>
      <c r="N137" s="117"/>
      <c r="O137" s="116"/>
      <c r="P137" s="237"/>
      <c r="Q137" s="80" t="s">
        <v>57</v>
      </c>
      <c r="R137" s="115" t="s">
        <v>24</v>
      </c>
      <c r="S137" s="115" t="s">
        <v>24</v>
      </c>
      <c r="T137" s="117" t="s">
        <v>24</v>
      </c>
      <c r="U137" s="118">
        <v>30</v>
      </c>
      <c r="V137" s="237"/>
      <c r="W137" s="80"/>
      <c r="X137" s="115"/>
      <c r="Y137" s="115"/>
      <c r="Z137" s="115"/>
      <c r="AA137" s="117"/>
      <c r="AB137" s="128"/>
      <c r="AC137" s="237"/>
      <c r="AD137" s="80" t="s">
        <v>35</v>
      </c>
      <c r="AE137" s="115" t="s">
        <v>24</v>
      </c>
      <c r="AF137" s="115" t="s">
        <v>662</v>
      </c>
      <c r="AG137" s="117" t="s">
        <v>24</v>
      </c>
      <c r="AH137" s="128">
        <v>31.918768052959233</v>
      </c>
      <c r="AI137" s="237"/>
      <c r="AJ137" s="80"/>
      <c r="AK137" s="117"/>
      <c r="AL137" s="128"/>
      <c r="AM137" s="237"/>
      <c r="AN137" s="80"/>
      <c r="AO137" s="115"/>
      <c r="AP137" s="115"/>
      <c r="AQ137" s="117"/>
      <c r="AR137" s="128"/>
      <c r="AS137" s="237"/>
      <c r="AT137" s="80"/>
      <c r="AU137" s="115"/>
      <c r="AV137" s="115"/>
      <c r="AW137" s="117"/>
      <c r="AX137" s="118"/>
      <c r="AY137" s="237"/>
      <c r="AZ137" s="80"/>
      <c r="BA137" s="115"/>
      <c r="BB137" s="115"/>
      <c r="BC137" s="115"/>
      <c r="BD137" s="115"/>
      <c r="BE137" s="117"/>
      <c r="BF137" s="118"/>
      <c r="BG137" s="237"/>
      <c r="BH137" s="80"/>
      <c r="BI137" s="115"/>
      <c r="BJ137" s="115"/>
      <c r="BK137" s="115"/>
      <c r="BL137" s="117"/>
      <c r="BM137" s="118"/>
      <c r="BN137" s="237"/>
      <c r="BO137" s="80"/>
      <c r="BP137" s="117"/>
      <c r="BQ137" s="118"/>
      <c r="BR137" s="237"/>
      <c r="BS137" s="80"/>
      <c r="BT137" s="115"/>
      <c r="BU137" s="115"/>
      <c r="BV137" s="115"/>
      <c r="BW137" s="117"/>
      <c r="BX137" s="129"/>
      <c r="BY137" s="130"/>
    </row>
    <row r="138" spans="1:77" s="87" customFormat="1" ht="12.75" customHeight="1" x14ac:dyDescent="0.2">
      <c r="A138" s="18">
        <v>21</v>
      </c>
      <c r="B138" s="77" t="s">
        <v>34</v>
      </c>
      <c r="C138" s="77" t="s">
        <v>1164</v>
      </c>
      <c r="D138" s="19" t="s">
        <v>1165</v>
      </c>
      <c r="E138" s="78" t="s">
        <v>1166</v>
      </c>
      <c r="F138" s="79"/>
      <c r="G138" s="119"/>
      <c r="H138" s="227">
        <f>AX138+AR138+AH138+U138+O138+AB138+BF138+BM138+BX138+AL138+BQ138</f>
        <v>57.142857142857139</v>
      </c>
      <c r="I138" s="119">
        <f>COUNTA(L138,Q138,AD138,AJ138,W138,AN138,AT138,AZ138,BO138,BH138,BS138)</f>
        <v>1</v>
      </c>
      <c r="J138" s="119">
        <f>COUNTA(M138,N138,R138,S138,T138,X138,Y138,Z138,AA138,AE138,AF138,AG138,AK138,AO138,AP138,AQ138,AU138,AV138,AW138,BA138,BB138,BC138,BD138,#REF!,#REF!,BE138,BI138,BJ138,BK138,#REF!,BL138,BP138,BT138,BW138,BU138,BV138)</f>
        <v>7</v>
      </c>
      <c r="K138" s="280"/>
      <c r="L138" s="80"/>
      <c r="M138" s="115"/>
      <c r="N138" s="117"/>
      <c r="O138" s="116"/>
      <c r="P138" s="237"/>
      <c r="Q138" s="80"/>
      <c r="R138" s="115"/>
      <c r="S138" s="115"/>
      <c r="T138" s="117"/>
      <c r="U138" s="118"/>
      <c r="V138" s="237"/>
      <c r="W138" s="80"/>
      <c r="X138" s="115"/>
      <c r="Y138" s="115"/>
      <c r="Z138" s="115"/>
      <c r="AA138" s="117"/>
      <c r="AB138" s="128"/>
      <c r="AC138" s="237"/>
      <c r="AD138" s="80"/>
      <c r="AE138" s="115"/>
      <c r="AF138" s="115"/>
      <c r="AG138" s="117"/>
      <c r="AH138" s="128"/>
      <c r="AI138" s="237"/>
      <c r="AJ138" s="80"/>
      <c r="AK138" s="117"/>
      <c r="AL138" s="128"/>
      <c r="AM138" s="237"/>
      <c r="AN138" s="80"/>
      <c r="AO138" s="115"/>
      <c r="AP138" s="115"/>
      <c r="AQ138" s="117"/>
      <c r="AR138" s="128"/>
      <c r="AS138" s="237"/>
      <c r="AT138" s="80"/>
      <c r="AU138" s="115"/>
      <c r="AV138" s="115"/>
      <c r="AW138" s="117"/>
      <c r="AX138" s="118"/>
      <c r="AY138" s="237"/>
      <c r="AZ138" s="80"/>
      <c r="BA138" s="115"/>
      <c r="BB138" s="115"/>
      <c r="BC138" s="115"/>
      <c r="BD138" s="115"/>
      <c r="BE138" s="117"/>
      <c r="BF138" s="118"/>
      <c r="BG138" s="237"/>
      <c r="BH138" s="80" t="s">
        <v>58</v>
      </c>
      <c r="BI138" s="115" t="s">
        <v>24</v>
      </c>
      <c r="BJ138" s="115" t="s">
        <v>24</v>
      </c>
      <c r="BK138" s="115" t="s">
        <v>24</v>
      </c>
      <c r="BL138" s="117" t="s">
        <v>24</v>
      </c>
      <c r="BM138" s="118">
        <v>57.142857142857139</v>
      </c>
      <c r="BN138" s="237"/>
      <c r="BO138" s="80"/>
      <c r="BP138" s="117"/>
      <c r="BQ138" s="118"/>
      <c r="BR138" s="237"/>
      <c r="BS138" s="80"/>
      <c r="BT138" s="115"/>
      <c r="BU138" s="115"/>
      <c r="BV138" s="115"/>
      <c r="BW138" s="117"/>
      <c r="BX138" s="129"/>
      <c r="BY138" s="130"/>
    </row>
    <row r="139" spans="1:77" s="87" customFormat="1" ht="12.75" customHeight="1" x14ac:dyDescent="0.2">
      <c r="A139" s="18">
        <v>57</v>
      </c>
      <c r="B139" s="77" t="s">
        <v>35</v>
      </c>
      <c r="C139" s="77" t="s">
        <v>1376</v>
      </c>
      <c r="D139" s="19" t="s">
        <v>1377</v>
      </c>
      <c r="E139" s="78" t="s">
        <v>1378</v>
      </c>
      <c r="F139" s="79"/>
      <c r="G139" s="119"/>
      <c r="H139" s="227">
        <f>AX139+AR139+AH139+U139+O139+AB139+BF139+BM139+BX139+AL139+BQ139</f>
        <v>57.142857142857139</v>
      </c>
      <c r="I139" s="119">
        <f>COUNTA(L139,Q139,AD139,AJ139,W139,AN139,AT139,AZ139,BO139,BH139,BS139)</f>
        <v>1</v>
      </c>
      <c r="J139" s="119">
        <f>COUNTA(M139,N139,R139,S139,T139,X139,Y139,Z139,AA139,AE139,AF139,AG139,AK139,AO139,AP139,AQ139,AU139,AV139,AW139,BA139,BB139,BC139,BD139,#REF!,#REF!,BE139,BI139,BJ139,BK139,#REF!,BL139,BP139,BT139,BW139,BU139,BV139)</f>
        <v>7</v>
      </c>
      <c r="K139" s="280"/>
      <c r="L139" s="80"/>
      <c r="M139" s="115"/>
      <c r="N139" s="117"/>
      <c r="O139" s="116"/>
      <c r="P139" s="237"/>
      <c r="Q139" s="80"/>
      <c r="R139" s="115"/>
      <c r="S139" s="115"/>
      <c r="T139" s="117"/>
      <c r="U139" s="118"/>
      <c r="V139" s="237"/>
      <c r="W139" s="80"/>
      <c r="X139" s="115"/>
      <c r="Y139" s="115"/>
      <c r="Z139" s="115"/>
      <c r="AA139" s="117"/>
      <c r="AB139" s="128"/>
      <c r="AC139" s="237"/>
      <c r="AD139" s="80"/>
      <c r="AE139" s="115"/>
      <c r="AF139" s="115"/>
      <c r="AG139" s="117"/>
      <c r="AH139" s="128"/>
      <c r="AI139" s="237"/>
      <c r="AJ139" s="80"/>
      <c r="AK139" s="117"/>
      <c r="AL139" s="128"/>
      <c r="AM139" s="237"/>
      <c r="AN139" s="80"/>
      <c r="AO139" s="115"/>
      <c r="AP139" s="115"/>
      <c r="AQ139" s="117"/>
      <c r="AR139" s="128"/>
      <c r="AS139" s="237"/>
      <c r="AT139" s="80"/>
      <c r="AU139" s="115"/>
      <c r="AV139" s="115"/>
      <c r="AW139" s="117"/>
      <c r="AX139" s="118"/>
      <c r="AY139" s="237"/>
      <c r="AZ139" s="80"/>
      <c r="BA139" s="115"/>
      <c r="BB139" s="115"/>
      <c r="BC139" s="115"/>
      <c r="BD139" s="115"/>
      <c r="BE139" s="117"/>
      <c r="BF139" s="118"/>
      <c r="BG139" s="237"/>
      <c r="BH139" s="80" t="s">
        <v>57</v>
      </c>
      <c r="BI139" s="115" t="s">
        <v>261</v>
      </c>
      <c r="BJ139" s="115" t="s">
        <v>24</v>
      </c>
      <c r="BK139" s="115" t="s">
        <v>261</v>
      </c>
      <c r="BL139" s="117" t="s">
        <v>24</v>
      </c>
      <c r="BM139" s="118">
        <v>57.142857142857139</v>
      </c>
      <c r="BN139" s="237"/>
      <c r="BO139" s="80"/>
      <c r="BP139" s="117"/>
      <c r="BQ139" s="118"/>
      <c r="BR139" s="237"/>
      <c r="BS139" s="80"/>
      <c r="BT139" s="115"/>
      <c r="BU139" s="115"/>
      <c r="BV139" s="115"/>
      <c r="BW139" s="117"/>
      <c r="BX139" s="129"/>
      <c r="BY139" s="130"/>
    </row>
    <row r="140" spans="1:77" s="87" customFormat="1" ht="12.75" customHeight="1" x14ac:dyDescent="0.2">
      <c r="A140" s="18">
        <v>22</v>
      </c>
      <c r="B140" s="77" t="s">
        <v>34</v>
      </c>
      <c r="C140" s="77">
        <v>6</v>
      </c>
      <c r="D140" s="19" t="s">
        <v>84</v>
      </c>
      <c r="E140" s="78" t="s">
        <v>137</v>
      </c>
      <c r="F140" s="79"/>
      <c r="G140" s="119">
        <f>AX140+AR140+AH140+U140+O140+AB140+AL140</f>
        <v>56.246936830414995</v>
      </c>
      <c r="H140" s="227">
        <f>AX140+AR140+AH140+U140+O140+AB140+BF140+BM140+BX140+AL140+BQ140</f>
        <v>56.246936830414995</v>
      </c>
      <c r="I140" s="119">
        <f>COUNTA(L140,Q140,AD140,AJ140,W140,AN140,AT140,AZ140,BO140,BH140,BS140)</f>
        <v>1</v>
      </c>
      <c r="J140" s="119">
        <f>COUNTA(M140,N140,R140,S140,T140,X140,Y140,Z140,AA140,AE140,AF140,AG140,AK140,AO140,AP140,AQ140,AU140,AV140,AW140,BA140,BB140,BC140,BD140,#REF!,#REF!,BE140,BI140,BJ140,BK140,#REF!,BL140,BP140,BT140,BW140,BU140,BV140)</f>
        <v>4</v>
      </c>
      <c r="K140" s="280"/>
      <c r="L140" s="80" t="s">
        <v>34</v>
      </c>
      <c r="M140" s="115">
        <v>3</v>
      </c>
      <c r="N140" s="117"/>
      <c r="O140" s="116">
        <v>56.246936830414995</v>
      </c>
      <c r="P140" s="237"/>
      <c r="Q140" s="80"/>
      <c r="R140" s="115"/>
      <c r="S140" s="115"/>
      <c r="T140" s="117"/>
      <c r="U140" s="118"/>
      <c r="V140" s="237"/>
      <c r="W140" s="80"/>
      <c r="X140" s="115"/>
      <c r="Y140" s="115"/>
      <c r="Z140" s="115"/>
      <c r="AA140" s="117"/>
      <c r="AB140" s="128"/>
      <c r="AC140" s="237"/>
      <c r="AD140" s="80"/>
      <c r="AE140" s="115"/>
      <c r="AF140" s="115"/>
      <c r="AG140" s="117"/>
      <c r="AH140" s="128"/>
      <c r="AI140" s="237"/>
      <c r="AJ140" s="80"/>
      <c r="AK140" s="117"/>
      <c r="AL140" s="128"/>
      <c r="AM140" s="237"/>
      <c r="AN140" s="80"/>
      <c r="AO140" s="115"/>
      <c r="AP140" s="115"/>
      <c r="AQ140" s="117"/>
      <c r="AR140" s="128"/>
      <c r="AS140" s="237"/>
      <c r="AT140" s="80"/>
      <c r="AU140" s="115"/>
      <c r="AV140" s="115"/>
      <c r="AW140" s="117"/>
      <c r="AX140" s="118"/>
      <c r="AY140" s="237"/>
      <c r="AZ140" s="80"/>
      <c r="BA140" s="115"/>
      <c r="BB140" s="115"/>
      <c r="BC140" s="115"/>
      <c r="BD140" s="115"/>
      <c r="BE140" s="117"/>
      <c r="BF140" s="118"/>
      <c r="BG140" s="237"/>
      <c r="BH140" s="80"/>
      <c r="BI140" s="115"/>
      <c r="BJ140" s="115"/>
      <c r="BK140" s="115"/>
      <c r="BL140" s="117"/>
      <c r="BM140" s="118"/>
      <c r="BN140" s="237"/>
      <c r="BO140" s="80"/>
      <c r="BP140" s="117"/>
      <c r="BQ140" s="118"/>
      <c r="BR140" s="237"/>
      <c r="BS140" s="80"/>
      <c r="BT140" s="115"/>
      <c r="BU140" s="115"/>
      <c r="BV140" s="115"/>
      <c r="BW140" s="117"/>
      <c r="BX140" s="129"/>
      <c r="BY140" s="130"/>
    </row>
    <row r="141" spans="1:77" s="87" customFormat="1" ht="12.75" customHeight="1" x14ac:dyDescent="0.2">
      <c r="A141" s="18">
        <v>58</v>
      </c>
      <c r="B141" s="77" t="s">
        <v>35</v>
      </c>
      <c r="C141" s="77" t="s">
        <v>1516</v>
      </c>
      <c r="D141" s="19" t="s">
        <v>1517</v>
      </c>
      <c r="E141" s="78" t="s">
        <v>1518</v>
      </c>
      <c r="F141" s="79"/>
      <c r="G141" s="119"/>
      <c r="H141" s="227">
        <f>AX141+AR141+AH141+U141+O141+AB141+BF141+BM141+BX141+AL141+BQ141</f>
        <v>53.778856088939961</v>
      </c>
      <c r="I141" s="119">
        <f>COUNTA(L141,Q141,AD141,AJ141,W141,AN141,AT141,AZ141,BO141,BH141,BS141)</f>
        <v>1</v>
      </c>
      <c r="J141" s="119">
        <f>COUNTA(M141,N141,R141,S141,T141,X141,Y141,Z141,AA141,AE141,AF141,AG141,AK141,AO141,AP141,AQ141,AU141,AV141,AW141,BA141,BB141,BC141,BD141,#REF!,#REF!,BE141,BI141,BJ141,BK141,#REF!,BL141,BP141,BT141,BW141,BU141,BV141)</f>
        <v>7</v>
      </c>
      <c r="K141" s="280"/>
      <c r="L141" s="80"/>
      <c r="M141" s="115"/>
      <c r="N141" s="117"/>
      <c r="O141" s="116"/>
      <c r="P141" s="237"/>
      <c r="Q141" s="80"/>
      <c r="R141" s="115"/>
      <c r="S141" s="115"/>
      <c r="T141" s="117"/>
      <c r="U141" s="118"/>
      <c r="V141" s="237"/>
      <c r="W141" s="80"/>
      <c r="X141" s="115"/>
      <c r="Y141" s="115"/>
      <c r="Z141" s="115"/>
      <c r="AA141" s="117"/>
      <c r="AB141" s="128"/>
      <c r="AC141" s="237"/>
      <c r="AD141" s="80"/>
      <c r="AE141" s="115"/>
      <c r="AF141" s="115"/>
      <c r="AG141" s="117"/>
      <c r="AH141" s="128"/>
      <c r="AI141" s="237"/>
      <c r="AJ141" s="80"/>
      <c r="AK141" s="117"/>
      <c r="AL141" s="128"/>
      <c r="AM141" s="237"/>
      <c r="AN141" s="80"/>
      <c r="AO141" s="115"/>
      <c r="AP141" s="115"/>
      <c r="AQ141" s="117"/>
      <c r="AR141" s="128"/>
      <c r="AS141" s="237"/>
      <c r="AT141" s="80"/>
      <c r="AU141" s="115"/>
      <c r="AV141" s="115"/>
      <c r="AW141" s="117"/>
      <c r="AX141" s="118"/>
      <c r="AY141" s="237"/>
      <c r="AZ141" s="80"/>
      <c r="BA141" s="115"/>
      <c r="BB141" s="115"/>
      <c r="BC141" s="115"/>
      <c r="BD141" s="115"/>
      <c r="BE141" s="117"/>
      <c r="BF141" s="118"/>
      <c r="BG141" s="237"/>
      <c r="BH141" s="80"/>
      <c r="BI141" s="115"/>
      <c r="BJ141" s="115"/>
      <c r="BK141" s="115"/>
      <c r="BL141" s="117"/>
      <c r="BM141" s="118"/>
      <c r="BN141" s="237"/>
      <c r="BO141" s="80"/>
      <c r="BP141" s="117"/>
      <c r="BQ141" s="118"/>
      <c r="BR141" s="237"/>
      <c r="BS141" s="80" t="s">
        <v>1502</v>
      </c>
      <c r="BT141" s="115" t="s">
        <v>24</v>
      </c>
      <c r="BU141" s="115" t="s">
        <v>329</v>
      </c>
      <c r="BV141" s="115" t="s">
        <v>24</v>
      </c>
      <c r="BW141" s="117" t="s">
        <v>329</v>
      </c>
      <c r="BX141" s="129">
        <v>53.778856088939961</v>
      </c>
      <c r="BY141" s="130"/>
    </row>
    <row r="142" spans="1:77" s="87" customFormat="1" ht="12.75" customHeight="1" x14ac:dyDescent="0.2">
      <c r="A142" s="18">
        <v>33</v>
      </c>
      <c r="B142" s="77" t="s">
        <v>36</v>
      </c>
      <c r="C142" s="77" t="s">
        <v>584</v>
      </c>
      <c r="D142" s="19" t="s">
        <v>585</v>
      </c>
      <c r="E142" s="78" t="s">
        <v>1535</v>
      </c>
      <c r="F142" s="79"/>
      <c r="G142" s="119">
        <f>AX142+AR142+AH142+U142+O142+AB142+AL142</f>
        <v>47.002070566813508</v>
      </c>
      <c r="H142" s="227">
        <f>AX142+AR142+AH142+U142+O142+AB142+BF142+BM142+BX142+AL142+BQ142</f>
        <v>47.002070566813508</v>
      </c>
      <c r="I142" s="119">
        <f>COUNTA(L142,Q142,AD142,AJ142,W142,AN142,AT142,AZ142,BO142,BH142,BS142)</f>
        <v>1</v>
      </c>
      <c r="J142" s="119">
        <f>COUNTA(M142,N142,R142,S142,T142,X142,Y142,Z142,AA142,AE142,AF142,AG142,AK142,AO142,AP142,AQ142,AU142,AV142,AW142,BA142,BB142,BC142,BD142,#REF!,#REF!,BE142,BI142,BJ142,BK142,#REF!,BL142,BP142,BT142,BW142,BU142,BV142)</f>
        <v>6</v>
      </c>
      <c r="K142" s="280"/>
      <c r="L142" s="80"/>
      <c r="M142" s="115"/>
      <c r="N142" s="117"/>
      <c r="O142" s="116"/>
      <c r="P142" s="237"/>
      <c r="Q142" s="80"/>
      <c r="R142" s="115"/>
      <c r="S142" s="115"/>
      <c r="T142" s="117"/>
      <c r="U142" s="118"/>
      <c r="V142" s="237"/>
      <c r="W142" s="80"/>
      <c r="X142" s="115"/>
      <c r="Y142" s="115"/>
      <c r="Z142" s="115"/>
      <c r="AA142" s="117"/>
      <c r="AB142" s="128"/>
      <c r="AC142" s="237"/>
      <c r="AD142" s="80"/>
      <c r="AE142" s="115"/>
      <c r="AF142" s="115"/>
      <c r="AG142" s="117"/>
      <c r="AH142" s="128"/>
      <c r="AI142" s="237"/>
      <c r="AJ142" s="80"/>
      <c r="AK142" s="117"/>
      <c r="AL142" s="128"/>
      <c r="AM142" s="237"/>
      <c r="AN142" s="80" t="s">
        <v>36</v>
      </c>
      <c r="AO142" s="115">
        <v>9</v>
      </c>
      <c r="AP142" s="115">
        <v>8</v>
      </c>
      <c r="AQ142" s="117">
        <v>9</v>
      </c>
      <c r="AR142" s="128">
        <v>47.002070566813508</v>
      </c>
      <c r="AS142" s="237"/>
      <c r="AT142" s="80"/>
      <c r="AU142" s="115"/>
      <c r="AV142" s="115"/>
      <c r="AW142" s="117"/>
      <c r="AX142" s="118"/>
      <c r="AY142" s="237"/>
      <c r="AZ142" s="80"/>
      <c r="BA142" s="115"/>
      <c r="BB142" s="115"/>
      <c r="BC142" s="115"/>
      <c r="BD142" s="115"/>
      <c r="BE142" s="117"/>
      <c r="BF142" s="118"/>
      <c r="BG142" s="237"/>
      <c r="BH142" s="80"/>
      <c r="BI142" s="115"/>
      <c r="BJ142" s="115"/>
      <c r="BK142" s="115"/>
      <c r="BL142" s="117"/>
      <c r="BM142" s="118"/>
      <c r="BN142" s="237"/>
      <c r="BO142" s="80"/>
      <c r="BP142" s="117"/>
      <c r="BQ142" s="118"/>
      <c r="BR142" s="237"/>
      <c r="BS142" s="80"/>
      <c r="BT142" s="115"/>
      <c r="BU142" s="115"/>
      <c r="BV142" s="115"/>
      <c r="BW142" s="117"/>
      <c r="BX142" s="129"/>
      <c r="BY142" s="130"/>
    </row>
    <row r="143" spans="1:77" s="87" customFormat="1" ht="12.75" customHeight="1" x14ac:dyDescent="0.2">
      <c r="A143" s="18">
        <v>34</v>
      </c>
      <c r="B143" s="77" t="s">
        <v>36</v>
      </c>
      <c r="C143" s="77" t="s">
        <v>688</v>
      </c>
      <c r="D143" s="19" t="s">
        <v>700</v>
      </c>
      <c r="E143" s="78" t="s">
        <v>707</v>
      </c>
      <c r="F143" s="79"/>
      <c r="G143" s="119">
        <f>AX143+AR143+AH143+U143+O143+AB143+AL143</f>
        <v>46.204482338673515</v>
      </c>
      <c r="H143" s="227">
        <f>AX143+AR143+AH143+U143+O143+AB143+BF143+BM143+BX143+AL143+BQ143</f>
        <v>46.204482338673515</v>
      </c>
      <c r="I143" s="119">
        <f>COUNTA(L143,Q143,AD143,AJ143,W143,AN143,AT143,AZ143,BO143,BH143,BS143)</f>
        <v>1</v>
      </c>
      <c r="J143" s="119">
        <f>COUNTA(M143,N143,R143,S143,T143,X143,Y143,Z143,AA143,AE143,AF143,AG143,AK143,AO143,AP143,AQ143,AU143,AV143,AW143,BA143,BB143,BC143,BD143,#REF!,#REF!,BE143,BI143,BJ143,BK143,#REF!,BL143,BP143,BT143,BW143,BU143,BV143)</f>
        <v>5</v>
      </c>
      <c r="K143" s="280"/>
      <c r="L143" s="80"/>
      <c r="M143" s="115"/>
      <c r="N143" s="117"/>
      <c r="O143" s="116"/>
      <c r="P143" s="237"/>
      <c r="Q143" s="80"/>
      <c r="R143" s="115"/>
      <c r="S143" s="115"/>
      <c r="T143" s="117"/>
      <c r="U143" s="118"/>
      <c r="V143" s="237"/>
      <c r="W143" s="80"/>
      <c r="X143" s="115"/>
      <c r="Y143" s="115"/>
      <c r="Z143" s="115"/>
      <c r="AA143" s="117"/>
      <c r="AB143" s="128"/>
      <c r="AC143" s="237"/>
      <c r="AD143" s="80"/>
      <c r="AE143" s="115"/>
      <c r="AF143" s="115"/>
      <c r="AG143" s="117"/>
      <c r="AH143" s="128"/>
      <c r="AI143" s="237"/>
      <c r="AJ143" s="80"/>
      <c r="AK143" s="117"/>
      <c r="AL143" s="128"/>
      <c r="AM143" s="237"/>
      <c r="AN143" s="80"/>
      <c r="AO143" s="115"/>
      <c r="AP143" s="115"/>
      <c r="AQ143" s="117"/>
      <c r="AR143" s="128"/>
      <c r="AS143" s="237"/>
      <c r="AT143" s="80" t="s">
        <v>676</v>
      </c>
      <c r="AU143" s="115"/>
      <c r="AV143" s="115" t="s">
        <v>24</v>
      </c>
      <c r="AW143" s="117">
        <v>6</v>
      </c>
      <c r="AX143" s="118">
        <v>46.204482338673515</v>
      </c>
      <c r="AY143" s="237"/>
      <c r="AZ143" s="80"/>
      <c r="BA143" s="115"/>
      <c r="BB143" s="115"/>
      <c r="BC143" s="115"/>
      <c r="BD143" s="115"/>
      <c r="BE143" s="117"/>
      <c r="BF143" s="118"/>
      <c r="BG143" s="237"/>
      <c r="BH143" s="80"/>
      <c r="BI143" s="115"/>
      <c r="BJ143" s="115"/>
      <c r="BK143" s="115"/>
      <c r="BL143" s="117"/>
      <c r="BM143" s="118"/>
      <c r="BN143" s="237"/>
      <c r="BO143" s="80"/>
      <c r="BP143" s="117"/>
      <c r="BQ143" s="118"/>
      <c r="BR143" s="237"/>
      <c r="BS143" s="80"/>
      <c r="BT143" s="115"/>
      <c r="BU143" s="115"/>
      <c r="BV143" s="115"/>
      <c r="BW143" s="117"/>
      <c r="BX143" s="129"/>
      <c r="BY143" s="130"/>
    </row>
    <row r="144" spans="1:77" s="87" customFormat="1" ht="12.75" customHeight="1" x14ac:dyDescent="0.2">
      <c r="A144" s="18">
        <v>59</v>
      </c>
      <c r="B144" s="77" t="s">
        <v>35</v>
      </c>
      <c r="C144" s="77" t="s">
        <v>555</v>
      </c>
      <c r="D144" s="19" t="s">
        <v>556</v>
      </c>
      <c r="E144" s="78" t="s">
        <v>557</v>
      </c>
      <c r="F144" s="79"/>
      <c r="G144" s="119">
        <f>AX144+AR144+AH144+U144+O144+AB144+AL144</f>
        <v>44.444444444444443</v>
      </c>
      <c r="H144" s="227">
        <f>AX144+AR144+AH144+U144+O144+AB144+BF144+BM144+BX144+AL144+BQ144</f>
        <v>44.444444444444443</v>
      </c>
      <c r="I144" s="119">
        <f>COUNTA(L144,Q144,AD144,AJ144,W144,AN144,AT144,AZ144,BO144,BH144,BS144)</f>
        <v>1</v>
      </c>
      <c r="J144" s="119">
        <f>COUNTA(M144,N144,R144,S144,T144,X144,Y144,Z144,AA144,AE144,AF144,AG144,AK144,AO144,AP144,AQ144,AU144,AV144,AW144,BA144,BB144,BC144,BD144,#REF!,#REF!,BE144,BI144,BJ144,BK144,#REF!,BL144,BP144,BT144,BW144,BU144,BV144)</f>
        <v>7</v>
      </c>
      <c r="K144" s="280"/>
      <c r="L144" s="80"/>
      <c r="M144" s="115"/>
      <c r="N144" s="117"/>
      <c r="O144" s="116"/>
      <c r="P144" s="237"/>
      <c r="Q144" s="80"/>
      <c r="R144" s="115"/>
      <c r="S144" s="115"/>
      <c r="T144" s="117"/>
      <c r="U144" s="118"/>
      <c r="V144" s="237"/>
      <c r="W144" s="80" t="s">
        <v>57</v>
      </c>
      <c r="X144" s="115" t="s">
        <v>24</v>
      </c>
      <c r="Y144" s="115" t="s">
        <v>24</v>
      </c>
      <c r="Z144" s="115" t="s">
        <v>24</v>
      </c>
      <c r="AA144" s="117" t="s">
        <v>24</v>
      </c>
      <c r="AB144" s="128">
        <v>44.444444444444443</v>
      </c>
      <c r="AC144" s="237"/>
      <c r="AD144" s="80"/>
      <c r="AE144" s="115"/>
      <c r="AF144" s="115"/>
      <c r="AG144" s="117"/>
      <c r="AH144" s="128"/>
      <c r="AI144" s="237"/>
      <c r="AJ144" s="80"/>
      <c r="AK144" s="117"/>
      <c r="AL144" s="128"/>
      <c r="AM144" s="237"/>
      <c r="AN144" s="80"/>
      <c r="AO144" s="115"/>
      <c r="AP144" s="115"/>
      <c r="AQ144" s="117"/>
      <c r="AR144" s="128"/>
      <c r="AS144" s="237"/>
      <c r="AT144" s="80"/>
      <c r="AU144" s="115"/>
      <c r="AV144" s="115"/>
      <c r="AW144" s="117"/>
      <c r="AX144" s="118"/>
      <c r="AY144" s="237"/>
      <c r="AZ144" s="80"/>
      <c r="BA144" s="115"/>
      <c r="BB144" s="115"/>
      <c r="BC144" s="115"/>
      <c r="BD144" s="115"/>
      <c r="BE144" s="117"/>
      <c r="BF144" s="118"/>
      <c r="BG144" s="237"/>
      <c r="BH144" s="80"/>
      <c r="BI144" s="115"/>
      <c r="BJ144" s="115"/>
      <c r="BK144" s="115"/>
      <c r="BL144" s="117"/>
      <c r="BM144" s="118"/>
      <c r="BN144" s="237"/>
      <c r="BO144" s="80"/>
      <c r="BP144" s="117"/>
      <c r="BQ144" s="118"/>
      <c r="BR144" s="237"/>
      <c r="BS144" s="80"/>
      <c r="BT144" s="115"/>
      <c r="BU144" s="115"/>
      <c r="BV144" s="115"/>
      <c r="BW144" s="117"/>
      <c r="BX144" s="129"/>
      <c r="BY144" s="130"/>
    </row>
    <row r="145" spans="1:77" s="87" customFormat="1" ht="12.75" customHeight="1" x14ac:dyDescent="0.2">
      <c r="A145" s="18">
        <v>60</v>
      </c>
      <c r="B145" s="77" t="s">
        <v>35</v>
      </c>
      <c r="C145" s="77" t="s">
        <v>434</v>
      </c>
      <c r="D145" s="19" t="s">
        <v>435</v>
      </c>
      <c r="E145" s="78" t="s">
        <v>1551</v>
      </c>
      <c r="F145" s="79"/>
      <c r="G145" s="119">
        <f>AX145+AR145+AH145+U145+O145+AB145+AL145</f>
        <v>30</v>
      </c>
      <c r="H145" s="227">
        <f>AX145+AR145+AH145+U145+O145+AB145+BF145+BM145+BX145+AL145+BQ145</f>
        <v>30</v>
      </c>
      <c r="I145" s="119">
        <f>COUNTA(L145,Q145,AD145,AJ145,W145,AN145,AT145,AZ145,BO145,BH145,BS145)</f>
        <v>1</v>
      </c>
      <c r="J145" s="119">
        <f>COUNTA(M145,N145,R145,S145,T145,X145,Y145,Z145,AA145,AE145,AF145,AG145,AK145,AO145,AP145,AQ145,AU145,AV145,AW145,BA145,BB145,BC145,BD145,#REF!,#REF!,BE145,BI145,BJ145,BK145,#REF!,BL145,BP145,BT145,BW145,BU145,BV145)</f>
        <v>6</v>
      </c>
      <c r="K145" s="280"/>
      <c r="L145" s="80"/>
      <c r="M145" s="115"/>
      <c r="N145" s="117"/>
      <c r="O145" s="116"/>
      <c r="P145" s="237"/>
      <c r="Q145" s="80" t="s">
        <v>57</v>
      </c>
      <c r="R145" s="115" t="s">
        <v>24</v>
      </c>
      <c r="S145" s="115" t="s">
        <v>24</v>
      </c>
      <c r="T145" s="117" t="s">
        <v>24</v>
      </c>
      <c r="U145" s="118">
        <v>30</v>
      </c>
      <c r="V145" s="237"/>
      <c r="W145" s="80"/>
      <c r="X145" s="115"/>
      <c r="Y145" s="115"/>
      <c r="Z145" s="115"/>
      <c r="AA145" s="117"/>
      <c r="AB145" s="128"/>
      <c r="AC145" s="237"/>
      <c r="AD145" s="80"/>
      <c r="AE145" s="115"/>
      <c r="AF145" s="115"/>
      <c r="AG145" s="117"/>
      <c r="AH145" s="128"/>
      <c r="AI145" s="237"/>
      <c r="AJ145" s="80"/>
      <c r="AK145" s="117"/>
      <c r="AL145" s="128"/>
      <c r="AM145" s="237"/>
      <c r="AN145" s="80"/>
      <c r="AO145" s="115"/>
      <c r="AP145" s="115"/>
      <c r="AQ145" s="117"/>
      <c r="AR145" s="128"/>
      <c r="AS145" s="237"/>
      <c r="AT145" s="80"/>
      <c r="AU145" s="115"/>
      <c r="AV145" s="115"/>
      <c r="AW145" s="117"/>
      <c r="AX145" s="118"/>
      <c r="AY145" s="237"/>
      <c r="AZ145" s="80"/>
      <c r="BA145" s="115"/>
      <c r="BB145" s="115"/>
      <c r="BC145" s="115"/>
      <c r="BD145" s="115"/>
      <c r="BE145" s="117"/>
      <c r="BF145" s="118"/>
      <c r="BG145" s="237"/>
      <c r="BH145" s="80"/>
      <c r="BI145" s="115"/>
      <c r="BJ145" s="115"/>
      <c r="BK145" s="115"/>
      <c r="BL145" s="117"/>
      <c r="BM145" s="118"/>
      <c r="BN145" s="237"/>
      <c r="BO145" s="80"/>
      <c r="BP145" s="117"/>
      <c r="BQ145" s="118"/>
      <c r="BR145" s="237"/>
      <c r="BS145" s="80"/>
      <c r="BT145" s="115"/>
      <c r="BU145" s="115"/>
      <c r="BV145" s="115"/>
      <c r="BW145" s="117"/>
      <c r="BX145" s="129"/>
      <c r="BY145" s="130"/>
    </row>
    <row r="146" spans="1:77" s="87" customFormat="1" ht="12.75" customHeight="1" x14ac:dyDescent="0.2">
      <c r="A146" s="18">
        <v>61</v>
      </c>
      <c r="B146" s="77" t="s">
        <v>35</v>
      </c>
      <c r="C146" s="77" t="s">
        <v>437</v>
      </c>
      <c r="D146" s="19" t="s">
        <v>438</v>
      </c>
      <c r="E146" s="78" t="s">
        <v>1552</v>
      </c>
      <c r="F146" s="79"/>
      <c r="G146" s="119">
        <f>AX146+AR146+AH146+U146+O146+AB146+AL146</f>
        <v>30</v>
      </c>
      <c r="H146" s="227">
        <f>AX146+AR146+AH146+U146+O146+AB146+BF146+BM146+BX146+AL146+BQ146</f>
        <v>30</v>
      </c>
      <c r="I146" s="119">
        <f>COUNTA(L146,Q146,AD146,AJ146,W146,AN146,AT146,AZ146,BO146,BH146,BS146)</f>
        <v>1</v>
      </c>
      <c r="J146" s="119">
        <f>COUNTA(M146,N146,R146,S146,T146,X146,Y146,Z146,AA146,AE146,AF146,AG146,AK146,AO146,AP146,AQ146,AU146,AV146,AW146,BA146,BB146,BC146,BD146,#REF!,#REF!,BE146,BI146,BJ146,BK146,#REF!,BL146,BP146,BT146,BW146,BU146,BV146)</f>
        <v>6</v>
      </c>
      <c r="K146" s="280"/>
      <c r="L146" s="80"/>
      <c r="M146" s="115"/>
      <c r="N146" s="117"/>
      <c r="O146" s="116"/>
      <c r="P146" s="237"/>
      <c r="Q146" s="80" t="s">
        <v>57</v>
      </c>
      <c r="R146" s="115" t="s">
        <v>24</v>
      </c>
      <c r="S146" s="115" t="s">
        <v>24</v>
      </c>
      <c r="T146" s="117" t="s">
        <v>24</v>
      </c>
      <c r="U146" s="118">
        <v>30</v>
      </c>
      <c r="V146" s="237"/>
      <c r="W146" s="80"/>
      <c r="X146" s="115"/>
      <c r="Y146" s="115"/>
      <c r="Z146" s="115"/>
      <c r="AA146" s="117"/>
      <c r="AB146" s="128"/>
      <c r="AC146" s="237"/>
      <c r="AD146" s="80"/>
      <c r="AE146" s="115"/>
      <c r="AF146" s="115"/>
      <c r="AG146" s="117"/>
      <c r="AH146" s="128"/>
      <c r="AI146" s="237"/>
      <c r="AJ146" s="80"/>
      <c r="AK146" s="117"/>
      <c r="AL146" s="128"/>
      <c r="AM146" s="237"/>
      <c r="AN146" s="80"/>
      <c r="AO146" s="115"/>
      <c r="AP146" s="115"/>
      <c r="AQ146" s="117"/>
      <c r="AR146" s="128"/>
      <c r="AS146" s="237"/>
      <c r="AT146" s="80"/>
      <c r="AU146" s="115"/>
      <c r="AV146" s="115"/>
      <c r="AW146" s="117"/>
      <c r="AX146" s="118"/>
      <c r="AY146" s="237"/>
      <c r="AZ146" s="80"/>
      <c r="BA146" s="115"/>
      <c r="BB146" s="115"/>
      <c r="BC146" s="115"/>
      <c r="BD146" s="115"/>
      <c r="BE146" s="117"/>
      <c r="BF146" s="118"/>
      <c r="BG146" s="237"/>
      <c r="BH146" s="80"/>
      <c r="BI146" s="115"/>
      <c r="BJ146" s="115"/>
      <c r="BK146" s="115"/>
      <c r="BL146" s="117"/>
      <c r="BM146" s="118"/>
      <c r="BN146" s="237"/>
      <c r="BO146" s="80"/>
      <c r="BP146" s="117"/>
      <c r="BQ146" s="118"/>
      <c r="BR146" s="237"/>
      <c r="BS146" s="80"/>
      <c r="BT146" s="115"/>
      <c r="BU146" s="115"/>
      <c r="BV146" s="115"/>
      <c r="BW146" s="117"/>
      <c r="BX146" s="129"/>
      <c r="BY146" s="130"/>
    </row>
    <row r="147" spans="1:77" s="87" customFormat="1" ht="12.75" customHeight="1" x14ac:dyDescent="0.2">
      <c r="A147" s="18">
        <v>13</v>
      </c>
      <c r="B147" s="77" t="s">
        <v>712</v>
      </c>
      <c r="C147" s="77" t="s">
        <v>1499</v>
      </c>
      <c r="D147" s="19" t="s">
        <v>88</v>
      </c>
      <c r="E147" s="78" t="s">
        <v>1529</v>
      </c>
      <c r="F147" s="79"/>
      <c r="G147" s="119"/>
      <c r="H147" s="227">
        <f>AX147+AR147+AH147+U147+O147+AB147+BF147+BM147+BX147+AL147+BQ147</f>
        <v>27.272727272727273</v>
      </c>
      <c r="I147" s="119">
        <f>COUNTA(L147,Q147,AD147,AJ147,W147,AN147,AT147,AZ147,BO147,BH147,BS147)</f>
        <v>1</v>
      </c>
      <c r="J147" s="119">
        <f>COUNTA(M147,N147,R147,S147,T147,X147,Y147,Z147,AA147,AE147,AF147,AG147,AK147,AO147,AP147,AQ147,AU147,AV147,AW147,BA147,BB147,BC147,BD147,#REF!,#REF!,BE147,BI147,BJ147,BK147,#REF!,BL147,BP147,BT147,BW147,BU147,BV147)</f>
        <v>7</v>
      </c>
      <c r="K147" s="280"/>
      <c r="L147" s="80"/>
      <c r="M147" s="115"/>
      <c r="N147" s="117"/>
      <c r="O147" s="116"/>
      <c r="P147" s="237"/>
      <c r="Q147" s="80"/>
      <c r="R147" s="115"/>
      <c r="S147" s="115"/>
      <c r="T147" s="117"/>
      <c r="U147" s="118"/>
      <c r="V147" s="237"/>
      <c r="W147" s="80"/>
      <c r="X147" s="115"/>
      <c r="Y147" s="115"/>
      <c r="Z147" s="115"/>
      <c r="AA147" s="117"/>
      <c r="AB147" s="128"/>
      <c r="AC147" s="237"/>
      <c r="AD147" s="80"/>
      <c r="AE147" s="115"/>
      <c r="AF147" s="115"/>
      <c r="AG147" s="117"/>
      <c r="AH147" s="128"/>
      <c r="AI147" s="237"/>
      <c r="AJ147" s="80"/>
      <c r="AK147" s="117"/>
      <c r="AL147" s="128"/>
      <c r="AM147" s="237"/>
      <c r="AN147" s="80"/>
      <c r="AO147" s="115"/>
      <c r="AP147" s="115"/>
      <c r="AQ147" s="117"/>
      <c r="AR147" s="128"/>
      <c r="AS147" s="237"/>
      <c r="AT147" s="80"/>
      <c r="AU147" s="115"/>
      <c r="AV147" s="115"/>
      <c r="AW147" s="117"/>
      <c r="AX147" s="118"/>
      <c r="AY147" s="237"/>
      <c r="AZ147" s="80"/>
      <c r="BA147" s="115"/>
      <c r="BB147" s="115"/>
      <c r="BC147" s="115"/>
      <c r="BD147" s="115"/>
      <c r="BE147" s="117"/>
      <c r="BF147" s="118"/>
      <c r="BG147" s="237"/>
      <c r="BH147" s="80"/>
      <c r="BI147" s="115"/>
      <c r="BJ147" s="115"/>
      <c r="BK147" s="115"/>
      <c r="BL147" s="117"/>
      <c r="BM147" s="118"/>
      <c r="BN147" s="237"/>
      <c r="BO147" s="80"/>
      <c r="BP147" s="117"/>
      <c r="BQ147" s="118"/>
      <c r="BR147" s="237"/>
      <c r="BS147" s="80" t="s">
        <v>1483</v>
      </c>
      <c r="BT147" s="115" t="s">
        <v>24</v>
      </c>
      <c r="BU147" s="115" t="s">
        <v>329</v>
      </c>
      <c r="BV147" s="115" t="s">
        <v>24</v>
      </c>
      <c r="BW147" s="117" t="s">
        <v>25</v>
      </c>
      <c r="BX147" s="129">
        <v>27.272727272727273</v>
      </c>
      <c r="BY147" s="130"/>
    </row>
    <row r="148" spans="1:77" s="87" customFormat="1" ht="12.75" customHeight="1" x14ac:dyDescent="0.2">
      <c r="A148" s="18">
        <v>62</v>
      </c>
      <c r="B148" s="77" t="s">
        <v>35</v>
      </c>
      <c r="C148" s="77" t="s">
        <v>1452</v>
      </c>
      <c r="D148" s="19" t="s">
        <v>353</v>
      </c>
      <c r="E148" s="78" t="s">
        <v>1453</v>
      </c>
      <c r="F148" s="79"/>
      <c r="G148" s="119"/>
      <c r="H148" s="227">
        <f>AX148+AR148+AH148+U148+O148+AB148+BF148+BM148+BX148+AL148+BQ148</f>
        <v>23.463401408473828</v>
      </c>
      <c r="I148" s="119">
        <f>COUNTA(L148,Q148,AD148,AJ148,W148,AN148,AT148,AZ148,BO148,BH148,BS148)</f>
        <v>1</v>
      </c>
      <c r="J148" s="119">
        <f>COUNTA(M148,N148,R148,S148,T148,X148,Y148,Z148,AA148,AE148,AF148,AG148,AK148,AO148,AP148,AQ148,AU148,AV148,AW148,BA148,BB148,BC148,BD148,#REF!,#REF!,BE148,BI148,BJ148,BK148,#REF!,BL148,BP148,BT148,BW148,BU148,BV148)</f>
        <v>7</v>
      </c>
      <c r="K148" s="280"/>
      <c r="L148" s="80"/>
      <c r="M148" s="115"/>
      <c r="N148" s="117"/>
      <c r="O148" s="116"/>
      <c r="P148" s="237"/>
      <c r="Q148" s="80"/>
      <c r="R148" s="115"/>
      <c r="S148" s="115"/>
      <c r="T148" s="117"/>
      <c r="U148" s="118"/>
      <c r="V148" s="237"/>
      <c r="W148" s="80"/>
      <c r="X148" s="115"/>
      <c r="Y148" s="115"/>
      <c r="Z148" s="115"/>
      <c r="AA148" s="117"/>
      <c r="AB148" s="128"/>
      <c r="AC148" s="237"/>
      <c r="AD148" s="80"/>
      <c r="AE148" s="115"/>
      <c r="AF148" s="115"/>
      <c r="AG148" s="117"/>
      <c r="AH148" s="128"/>
      <c r="AI148" s="237"/>
      <c r="AJ148" s="80"/>
      <c r="AK148" s="117"/>
      <c r="AL148" s="128"/>
      <c r="AM148" s="237"/>
      <c r="AN148" s="80"/>
      <c r="AO148" s="115"/>
      <c r="AP148" s="115"/>
      <c r="AQ148" s="117"/>
      <c r="AR148" s="128"/>
      <c r="AS148" s="237"/>
      <c r="AT148" s="80"/>
      <c r="AU148" s="115"/>
      <c r="AV148" s="115"/>
      <c r="AW148" s="117"/>
      <c r="AX148" s="118"/>
      <c r="AY148" s="237"/>
      <c r="AZ148" s="80"/>
      <c r="BA148" s="115"/>
      <c r="BB148" s="115"/>
      <c r="BC148" s="115"/>
      <c r="BD148" s="115"/>
      <c r="BE148" s="117"/>
      <c r="BF148" s="118"/>
      <c r="BG148" s="237"/>
      <c r="BH148" s="80"/>
      <c r="BI148" s="115"/>
      <c r="BJ148" s="115"/>
      <c r="BK148" s="115"/>
      <c r="BL148" s="117"/>
      <c r="BM148" s="118"/>
      <c r="BN148" s="237"/>
      <c r="BO148" s="80"/>
      <c r="BP148" s="117"/>
      <c r="BQ148" s="118"/>
      <c r="BR148" s="237"/>
      <c r="BS148" s="80" t="s">
        <v>56</v>
      </c>
      <c r="BT148" s="115" t="s">
        <v>24</v>
      </c>
      <c r="BU148" s="115" t="s">
        <v>24</v>
      </c>
      <c r="BV148" s="115" t="s">
        <v>25</v>
      </c>
      <c r="BW148" s="117" t="s">
        <v>307</v>
      </c>
      <c r="BX148" s="129">
        <v>23.463401408473828</v>
      </c>
      <c r="BY148" s="130"/>
    </row>
    <row r="149" spans="1:77" s="87" customFormat="1" ht="12.75" customHeight="1" x14ac:dyDescent="0.2">
      <c r="A149" s="18">
        <v>63</v>
      </c>
      <c r="B149" s="77" t="s">
        <v>35</v>
      </c>
      <c r="C149" s="77" t="s">
        <v>440</v>
      </c>
      <c r="D149" s="19" t="s">
        <v>441</v>
      </c>
      <c r="E149" s="78" t="s">
        <v>1553</v>
      </c>
      <c r="F149" s="79"/>
      <c r="G149" s="119">
        <f>AX149+AR149+AH149+U149+O149+AB149+AL149</f>
        <v>20</v>
      </c>
      <c r="H149" s="227">
        <f>AX149+AR149+AH149+U149+O149+AB149+BF149+BM149+BX149+AL149+BQ149</f>
        <v>20</v>
      </c>
      <c r="I149" s="119">
        <f>COUNTA(L149,Q149,AD149,AJ149,W149,AN149,AT149,AZ149,BO149,BH149,BS149)</f>
        <v>1</v>
      </c>
      <c r="J149" s="119">
        <f>COUNTA(M149,N149,R149,S149,T149,X149,Y149,Z149,AA149,AE149,AF149,AG149,AK149,AO149,AP149,AQ149,AU149,AV149,AW149,BA149,BB149,BC149,BD149,#REF!,#REF!,BE149,BI149,BJ149,BK149,#REF!,BL149,BP149,BT149,BW149,BU149,BV149)</f>
        <v>6</v>
      </c>
      <c r="K149" s="280"/>
      <c r="L149" s="80"/>
      <c r="M149" s="115"/>
      <c r="N149" s="117"/>
      <c r="O149" s="116"/>
      <c r="P149" s="237"/>
      <c r="Q149" s="80" t="s">
        <v>57</v>
      </c>
      <c r="R149" s="115" t="s">
        <v>24</v>
      </c>
      <c r="S149" s="115" t="s">
        <v>24</v>
      </c>
      <c r="T149" s="117" t="s">
        <v>25</v>
      </c>
      <c r="U149" s="118">
        <v>20</v>
      </c>
      <c r="V149" s="237"/>
      <c r="W149" s="80"/>
      <c r="X149" s="115"/>
      <c r="Y149" s="115"/>
      <c r="Z149" s="115"/>
      <c r="AA149" s="117"/>
      <c r="AB149" s="128"/>
      <c r="AC149" s="237"/>
      <c r="AD149" s="80"/>
      <c r="AE149" s="115"/>
      <c r="AF149" s="115"/>
      <c r="AG149" s="117"/>
      <c r="AH149" s="128"/>
      <c r="AI149" s="237"/>
      <c r="AJ149" s="80"/>
      <c r="AK149" s="117"/>
      <c r="AL149" s="128"/>
      <c r="AM149" s="237"/>
      <c r="AN149" s="80"/>
      <c r="AO149" s="115"/>
      <c r="AP149" s="115"/>
      <c r="AQ149" s="117"/>
      <c r="AR149" s="128"/>
      <c r="AS149" s="237"/>
      <c r="AT149" s="80"/>
      <c r="AU149" s="115"/>
      <c r="AV149" s="115"/>
      <c r="AW149" s="117"/>
      <c r="AX149" s="118"/>
      <c r="AY149" s="237"/>
      <c r="AZ149" s="80"/>
      <c r="BA149" s="115"/>
      <c r="BB149" s="115"/>
      <c r="BC149" s="115"/>
      <c r="BD149" s="115"/>
      <c r="BE149" s="117"/>
      <c r="BF149" s="118"/>
      <c r="BG149" s="237"/>
      <c r="BH149" s="80"/>
      <c r="BI149" s="115"/>
      <c r="BJ149" s="115"/>
      <c r="BK149" s="115"/>
      <c r="BL149" s="117"/>
      <c r="BM149" s="118"/>
      <c r="BN149" s="237"/>
      <c r="BO149" s="80"/>
      <c r="BP149" s="117"/>
      <c r="BQ149" s="118"/>
      <c r="BR149" s="237"/>
      <c r="BS149" s="80"/>
      <c r="BT149" s="115"/>
      <c r="BU149" s="115"/>
      <c r="BV149" s="115"/>
      <c r="BW149" s="117"/>
      <c r="BX149" s="129"/>
      <c r="BY149" s="130"/>
    </row>
    <row r="150" spans="1:77" s="87" customFormat="1" ht="12.75" customHeight="1" x14ac:dyDescent="0.2">
      <c r="A150" s="18">
        <v>64</v>
      </c>
      <c r="B150" s="77" t="s">
        <v>35</v>
      </c>
      <c r="C150" s="77" t="s">
        <v>390</v>
      </c>
      <c r="D150" s="19" t="s">
        <v>391</v>
      </c>
      <c r="E150" s="78" t="s">
        <v>392</v>
      </c>
      <c r="F150" s="79"/>
      <c r="G150" s="119">
        <f>AX150+AR150+AH150+U150+O150+AB150+AL150</f>
        <v>16.666666666666664</v>
      </c>
      <c r="H150" s="227">
        <f>AX150+AR150+AH150+U150+O150+AB150+BF150+BM150+BX150+AL150+BQ150</f>
        <v>16.666666666666664</v>
      </c>
      <c r="I150" s="119">
        <f>COUNTA(L150,Q150,AD150,AJ150,W150,AN150,AT150,AZ150,BO150,BH150,BS150)</f>
        <v>1</v>
      </c>
      <c r="J150" s="119">
        <f>COUNTA(M150,N150,R150,S150,T150,X150,Y150,Z150,AA150,AE150,AF150,AG150,AK150,AO150,AP150,AQ150,AU150,AV150,AW150,BA150,BB150,BC150,BD150,#REF!,#REF!,BE150,BI150,BJ150,BK150,#REF!,BL150,BP150,BT150,BW150,BU150,BV150)</f>
        <v>4</v>
      </c>
      <c r="K150" s="280"/>
      <c r="L150" s="80" t="s">
        <v>35</v>
      </c>
      <c r="M150" s="115">
        <v>6</v>
      </c>
      <c r="N150" s="117"/>
      <c r="O150" s="116">
        <v>16.666666666666664</v>
      </c>
      <c r="P150" s="237"/>
      <c r="Q150" s="80"/>
      <c r="R150" s="115"/>
      <c r="S150" s="115"/>
      <c r="T150" s="117"/>
      <c r="U150" s="118"/>
      <c r="V150" s="237"/>
      <c r="W150" s="80"/>
      <c r="X150" s="115"/>
      <c r="Y150" s="115"/>
      <c r="Z150" s="115"/>
      <c r="AA150" s="117"/>
      <c r="AB150" s="128"/>
      <c r="AC150" s="237"/>
      <c r="AD150" s="80"/>
      <c r="AE150" s="115"/>
      <c r="AF150" s="115"/>
      <c r="AG150" s="117"/>
      <c r="AH150" s="128"/>
      <c r="AI150" s="237"/>
      <c r="AJ150" s="80"/>
      <c r="AK150" s="117"/>
      <c r="AL150" s="128"/>
      <c r="AM150" s="237"/>
      <c r="AN150" s="80"/>
      <c r="AO150" s="115"/>
      <c r="AP150" s="115"/>
      <c r="AQ150" s="117"/>
      <c r="AR150" s="128"/>
      <c r="AS150" s="237"/>
      <c r="AT150" s="80"/>
      <c r="AU150" s="115"/>
      <c r="AV150" s="115"/>
      <c r="AW150" s="117"/>
      <c r="AX150" s="118"/>
      <c r="AY150" s="237"/>
      <c r="AZ150" s="80"/>
      <c r="BA150" s="115"/>
      <c r="BB150" s="115"/>
      <c r="BC150" s="115"/>
      <c r="BD150" s="115"/>
      <c r="BE150" s="117"/>
      <c r="BF150" s="118"/>
      <c r="BG150" s="237"/>
      <c r="BH150" s="80"/>
      <c r="BI150" s="115"/>
      <c r="BJ150" s="115"/>
      <c r="BK150" s="115"/>
      <c r="BL150" s="117"/>
      <c r="BM150" s="118"/>
      <c r="BN150" s="237"/>
      <c r="BO150" s="80"/>
      <c r="BP150" s="117"/>
      <c r="BQ150" s="118"/>
      <c r="BR150" s="237"/>
      <c r="BS150" s="80"/>
      <c r="BT150" s="115"/>
      <c r="BU150" s="115"/>
      <c r="BV150" s="115"/>
      <c r="BW150" s="117"/>
      <c r="BX150" s="129"/>
      <c r="BY150" s="130"/>
    </row>
    <row r="151" spans="1:77" s="87" customFormat="1" ht="12.75" customHeight="1" x14ac:dyDescent="0.2">
      <c r="A151" s="18">
        <v>35</v>
      </c>
      <c r="B151" s="77" t="s">
        <v>36</v>
      </c>
      <c r="C151" s="77" t="s">
        <v>1390</v>
      </c>
      <c r="D151" s="19" t="s">
        <v>1032</v>
      </c>
      <c r="E151" s="78" t="s">
        <v>1033</v>
      </c>
      <c r="F151" s="79"/>
      <c r="G151" s="119"/>
      <c r="H151" s="227">
        <f>AX151+AR151+AH151+U151+O151+AB151+BF151+BM151+BX151+AL151+BQ151</f>
        <v>8.3333333333333321</v>
      </c>
      <c r="I151" s="119">
        <f>COUNTA(L151,Q151,AD151,AJ151,W151,AN151,AT151,AZ151,BO151,BH151,BS151)</f>
        <v>1</v>
      </c>
      <c r="J151" s="119">
        <f>COUNTA(M151,N151,R151,S151,T151,X151,Y151,Z151,AA151,AE151,AF151,AG151,AK151,AO151,AP151,AQ151,AU151,AV151,AW151,BA151,BB151,BC151,BD151,#REF!,#REF!,BE151,BI151,BJ151,BK151,#REF!,BL151,BP151,BT151,BW151,BU151,BV151)</f>
        <v>7</v>
      </c>
      <c r="K151" s="280"/>
      <c r="L151" s="80"/>
      <c r="M151" s="115"/>
      <c r="N151" s="117"/>
      <c r="O151" s="116"/>
      <c r="P151" s="237"/>
      <c r="Q151" s="80"/>
      <c r="R151" s="115"/>
      <c r="S151" s="115"/>
      <c r="T151" s="117"/>
      <c r="U151" s="118"/>
      <c r="V151" s="237"/>
      <c r="W151" s="80"/>
      <c r="X151" s="115"/>
      <c r="Y151" s="115"/>
      <c r="Z151" s="115"/>
      <c r="AA151" s="117"/>
      <c r="AB151" s="128"/>
      <c r="AC151" s="237"/>
      <c r="AD151" s="80"/>
      <c r="AE151" s="115"/>
      <c r="AF151" s="115"/>
      <c r="AG151" s="117"/>
      <c r="AH151" s="128"/>
      <c r="AI151" s="237"/>
      <c r="AJ151" s="80"/>
      <c r="AK151" s="117"/>
      <c r="AL151" s="128"/>
      <c r="AM151" s="237"/>
      <c r="AN151" s="80"/>
      <c r="AO151" s="115"/>
      <c r="AP151" s="115"/>
      <c r="AQ151" s="117"/>
      <c r="AR151" s="128"/>
      <c r="AS151" s="237"/>
      <c r="AT151" s="80"/>
      <c r="AU151" s="115"/>
      <c r="AV151" s="115"/>
      <c r="AW151" s="117"/>
      <c r="AX151" s="118"/>
      <c r="AY151" s="237"/>
      <c r="AZ151" s="80"/>
      <c r="BA151" s="115"/>
      <c r="BB151" s="115"/>
      <c r="BC151" s="115"/>
      <c r="BD151" s="115"/>
      <c r="BE151" s="117"/>
      <c r="BF151" s="118"/>
      <c r="BG151" s="237"/>
      <c r="BH151" s="80" t="s">
        <v>36</v>
      </c>
      <c r="BI151" s="115" t="s">
        <v>24</v>
      </c>
      <c r="BJ151" s="115" t="s">
        <v>25</v>
      </c>
      <c r="BK151" s="115" t="s">
        <v>25</v>
      </c>
      <c r="BL151" s="117" t="s">
        <v>25</v>
      </c>
      <c r="BM151" s="118">
        <v>8.3333333333333321</v>
      </c>
      <c r="BN151" s="237"/>
      <c r="BO151" s="80"/>
      <c r="BP151" s="117"/>
      <c r="BQ151" s="118"/>
      <c r="BR151" s="237"/>
      <c r="BS151" s="80"/>
      <c r="BT151" s="115"/>
      <c r="BU151" s="115"/>
      <c r="BV151" s="115"/>
      <c r="BW151" s="117"/>
      <c r="BX151" s="129"/>
      <c r="BY151" s="130"/>
    </row>
    <row r="152" spans="1:77" s="87" customFormat="1" ht="12.75" customHeight="1" x14ac:dyDescent="0.2">
      <c r="A152" s="18">
        <v>23</v>
      </c>
      <c r="B152" s="77" t="s">
        <v>34</v>
      </c>
      <c r="C152" s="77" t="s">
        <v>563</v>
      </c>
      <c r="D152" s="19" t="s">
        <v>346</v>
      </c>
      <c r="E152" s="78" t="s">
        <v>347</v>
      </c>
      <c r="F152" s="79"/>
      <c r="G152" s="119"/>
      <c r="H152" s="227">
        <f>AX152+AR152+AH152+U152+O152+AB152+BF152+BM152+BX152+AL152+BQ152</f>
        <v>6.666666666666667</v>
      </c>
      <c r="I152" s="119">
        <f>COUNTA(L152,Q152,AD152,AJ152,W152,AN152,AT152,AZ152,BO152,BH152,BS152)</f>
        <v>1</v>
      </c>
      <c r="J152" s="119">
        <f>COUNTA(M152,N152,R152,S152,T152,X152,Y152,Z152,AA152,AE152,AF152,AG152,AK152,AO152,AP152,AQ152,AU152,AV152,AW152,BA152,BB152,BC152,BD152,#REF!,#REF!,BE152,BI152,BJ152,BK152,#REF!,BL152,BP152,BT152,BW152,BU152,BV152)</f>
        <v>7</v>
      </c>
      <c r="K152" s="280"/>
      <c r="L152" s="80"/>
      <c r="M152" s="115"/>
      <c r="N152" s="117"/>
      <c r="O152" s="116"/>
      <c r="P152" s="237"/>
      <c r="Q152" s="80"/>
      <c r="R152" s="115"/>
      <c r="S152" s="115"/>
      <c r="T152" s="117"/>
      <c r="U152" s="118"/>
      <c r="V152" s="237"/>
      <c r="W152" s="80"/>
      <c r="X152" s="115"/>
      <c r="Y152" s="115"/>
      <c r="Z152" s="115"/>
      <c r="AA152" s="117"/>
      <c r="AB152" s="128"/>
      <c r="AC152" s="237"/>
      <c r="AD152" s="80"/>
      <c r="AE152" s="115"/>
      <c r="AF152" s="115"/>
      <c r="AG152" s="117"/>
      <c r="AH152" s="128"/>
      <c r="AI152" s="237"/>
      <c r="AJ152" s="80"/>
      <c r="AK152" s="117"/>
      <c r="AL152" s="128"/>
      <c r="AM152" s="237"/>
      <c r="AN152" s="80"/>
      <c r="AO152" s="115"/>
      <c r="AP152" s="115"/>
      <c r="AQ152" s="117"/>
      <c r="AR152" s="128"/>
      <c r="AS152" s="237"/>
      <c r="AT152" s="80"/>
      <c r="AU152" s="115"/>
      <c r="AV152" s="115"/>
      <c r="AW152" s="117"/>
      <c r="AX152" s="118"/>
      <c r="AY152" s="237"/>
      <c r="AZ152" s="80"/>
      <c r="BA152" s="115"/>
      <c r="BB152" s="115"/>
      <c r="BC152" s="115"/>
      <c r="BD152" s="115"/>
      <c r="BE152" s="117"/>
      <c r="BF152" s="118"/>
      <c r="BG152" s="237"/>
      <c r="BH152" s="80"/>
      <c r="BI152" s="115"/>
      <c r="BJ152" s="115"/>
      <c r="BK152" s="115"/>
      <c r="BL152" s="117"/>
      <c r="BM152" s="118"/>
      <c r="BN152" s="237"/>
      <c r="BO152" s="80"/>
      <c r="BP152" s="117"/>
      <c r="BQ152" s="118"/>
      <c r="BR152" s="237"/>
      <c r="BS152" s="80" t="s">
        <v>55</v>
      </c>
      <c r="BT152" s="115" t="s">
        <v>24</v>
      </c>
      <c r="BU152" s="115" t="s">
        <v>25</v>
      </c>
      <c r="BV152" s="115" t="s">
        <v>25</v>
      </c>
      <c r="BW152" s="117" t="s">
        <v>25</v>
      </c>
      <c r="BX152" s="129">
        <v>6.666666666666667</v>
      </c>
      <c r="BY152" s="130"/>
    </row>
    <row r="153" spans="1:77" s="131" customFormat="1" ht="5.0999999999999996" customHeight="1" x14ac:dyDescent="0.2">
      <c r="A153" s="18"/>
      <c r="B153" s="77"/>
      <c r="C153" s="77"/>
      <c r="D153" s="19"/>
      <c r="E153" s="78"/>
      <c r="F153" s="154"/>
      <c r="G153" s="155"/>
      <c r="H153" s="156"/>
      <c r="I153" s="157"/>
      <c r="J153" s="157"/>
      <c r="K153" s="158"/>
      <c r="L153" s="159"/>
      <c r="M153" s="160"/>
      <c r="N153" s="162"/>
      <c r="O153" s="161"/>
      <c r="P153" s="235"/>
      <c r="Q153" s="159"/>
      <c r="R153" s="160"/>
      <c r="S153" s="160"/>
      <c r="T153" s="162"/>
      <c r="U153" s="163"/>
      <c r="V153" s="235"/>
      <c r="W153" s="159"/>
      <c r="X153" s="160"/>
      <c r="Y153" s="160"/>
      <c r="Z153" s="160"/>
      <c r="AA153" s="162"/>
      <c r="AB153" s="163"/>
      <c r="AC153" s="235"/>
      <c r="AD153" s="159"/>
      <c r="AE153" s="160"/>
      <c r="AF153" s="160"/>
      <c r="AG153" s="162"/>
      <c r="AH153" s="163"/>
      <c r="AI153" s="235"/>
      <c r="AJ153" s="159"/>
      <c r="AK153" s="162"/>
      <c r="AL153" s="164"/>
      <c r="AM153" s="235"/>
      <c r="AN153" s="159"/>
      <c r="AO153" s="160"/>
      <c r="AP153" s="160"/>
      <c r="AQ153" s="162"/>
      <c r="AR153" s="163"/>
      <c r="AS153" s="235"/>
      <c r="AT153" s="159"/>
      <c r="AU153" s="160"/>
      <c r="AV153" s="160"/>
      <c r="AW153" s="162"/>
      <c r="AX153" s="163"/>
      <c r="AY153" s="235"/>
      <c r="AZ153" s="159"/>
      <c r="BA153" s="160"/>
      <c r="BB153" s="160"/>
      <c r="BC153" s="160"/>
      <c r="BD153" s="160"/>
      <c r="BE153" s="162"/>
      <c r="BF153" s="163"/>
      <c r="BG153" s="235"/>
      <c r="BH153" s="159"/>
      <c r="BI153" s="160"/>
      <c r="BJ153" s="160"/>
      <c r="BK153" s="160"/>
      <c r="BL153" s="162"/>
      <c r="BM153" s="163"/>
      <c r="BN153" s="235"/>
      <c r="BO153" s="159"/>
      <c r="BP153" s="162"/>
      <c r="BQ153" s="163"/>
      <c r="BR153" s="235"/>
      <c r="BS153" s="159"/>
      <c r="BT153" s="160"/>
      <c r="BU153" s="160"/>
      <c r="BV153" s="160"/>
      <c r="BW153" s="162"/>
      <c r="BX153" s="164"/>
      <c r="BY153" s="130"/>
    </row>
  </sheetData>
  <autoFilter ref="A6:BY152" xr:uid="{00000000-0009-0000-0000-000002000000}">
    <sortState xmlns:xlrd2="http://schemas.microsoft.com/office/spreadsheetml/2017/richdata2" ref="A7:BY152">
      <sortCondition descending="1" ref="H6:H152"/>
    </sortState>
  </autoFilter>
  <sortState xmlns:xlrd2="http://schemas.microsoft.com/office/spreadsheetml/2017/richdata2" ref="A7:BY152">
    <sortCondition ref="B7:B152"/>
    <sortCondition descending="1" ref="H7:H152"/>
  </sortState>
  <mergeCells count="11">
    <mergeCell ref="L4:N4"/>
    <mergeCell ref="Q4:T4"/>
    <mergeCell ref="BS4:BW4"/>
    <mergeCell ref="AN4:AQ4"/>
    <mergeCell ref="AT4:AW4"/>
    <mergeCell ref="BH4:BL4"/>
    <mergeCell ref="AD4:AG4"/>
    <mergeCell ref="AZ4:BE4"/>
    <mergeCell ref="AJ4:AK4"/>
    <mergeCell ref="BO4:BP4"/>
    <mergeCell ref="W4:AA4"/>
  </mergeCells>
  <phoneticPr fontId="5" type="noConversion"/>
  <pageMargins left="0.15748031496062992" right="7.874015748031496E-2" top="0.55118110236220474" bottom="0.35433070866141736" header="0.23622047244094491" footer="0.19685039370078741"/>
  <pageSetup paperSize="9" scale="86" fitToHeight="0" orientation="landscape" r:id="rId1"/>
  <headerFooter alignWithMargins="0">
    <oddHeader>&amp;C&amp;18CLASSEMENT TROPHEE A.F.Y.T. MI-2023</oddHeader>
    <oddFooter>&amp;L&amp;D&amp;CBB: Big Boat        EA: Epoque Aurique    EM: Epoque Marconi   CM: Classique Marconi    IOR: Classic IOR</oddFooter>
  </headerFooter>
  <ignoredErrors>
    <ignoredError sqref="X153:BZ155 BZ7:BZ15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64016-AFF0-4ADD-B8FA-2CDAA6783F2C}">
  <dimension ref="A1:AE85"/>
  <sheetViews>
    <sheetView zoomScale="90" zoomScaleNormal="90" workbookViewId="0"/>
  </sheetViews>
  <sheetFormatPr baseColWidth="10" defaultColWidth="11.42578125" defaultRowHeight="12.75" x14ac:dyDescent="0.2"/>
  <cols>
    <col min="1" max="1" width="5.5703125" style="1" customWidth="1"/>
    <col min="2" max="2" width="12.28515625" style="1" customWidth="1"/>
    <col min="3" max="3" width="29.7109375" style="17" bestFit="1" customWidth="1"/>
    <col min="4" max="4" width="26.85546875" style="87" customWidth="1"/>
    <col min="5" max="5" width="1" style="17" customWidth="1"/>
    <col min="6" max="6" width="7.42578125" style="1" customWidth="1"/>
    <col min="7" max="7" width="7.42578125" style="114" customWidth="1"/>
    <col min="8" max="8" width="5.140625" style="1" bestFit="1" customWidth="1"/>
    <col min="9" max="9" width="5.5703125" style="22" customWidth="1"/>
    <col min="10" max="10" width="5.5703125" style="125" customWidth="1"/>
    <col min="11" max="11" width="5.5703125" style="23" hidden="1" customWidth="1"/>
    <col min="12" max="12" width="5.5703125" style="114" hidden="1" customWidth="1"/>
    <col min="13" max="13" width="9.85546875" style="23" customWidth="1"/>
    <col min="14" max="14" width="5.5703125" style="87" customWidth="1"/>
    <col min="15" max="15" width="7.42578125" style="87" customWidth="1"/>
    <col min="16" max="16" width="12.5703125" style="114" customWidth="1"/>
    <col min="17" max="17" width="24.28515625" style="87" customWidth="1"/>
    <col min="18" max="18" width="25" style="87" customWidth="1"/>
    <col min="19" max="19" width="5.140625" style="87" bestFit="1" customWidth="1"/>
    <col min="20" max="20" width="7.140625" style="87" bestFit="1" customWidth="1"/>
    <col min="21" max="21" width="8.28515625" style="87" bestFit="1" customWidth="1"/>
    <col min="22" max="22" width="10.85546875" style="87" customWidth="1"/>
    <col min="23" max="23" width="10.7109375" style="87" bestFit="1" customWidth="1"/>
    <col min="24" max="24" width="11.7109375" style="87" customWidth="1"/>
    <col min="25" max="25" width="6.5703125" style="87" customWidth="1"/>
    <col min="26" max="26" width="6.42578125" style="87" customWidth="1"/>
    <col min="27" max="27" width="12.5703125" style="114" customWidth="1"/>
    <col min="28" max="28" width="31" style="87" bestFit="1" customWidth="1"/>
    <col min="29" max="29" width="27.42578125" style="87" bestFit="1" customWidth="1"/>
    <col min="30" max="30" width="5.140625" style="87" bestFit="1" customWidth="1"/>
    <col min="31" max="31" width="7.140625" style="87" bestFit="1" customWidth="1"/>
    <col min="32" max="16384" width="11.42578125" style="17"/>
  </cols>
  <sheetData>
    <row r="1" spans="1:31" ht="24.75" customHeight="1" x14ac:dyDescent="0.2">
      <c r="B1" s="106" t="s">
        <v>397</v>
      </c>
      <c r="P1" s="263" t="s">
        <v>719</v>
      </c>
      <c r="AA1" s="238" t="s">
        <v>242</v>
      </c>
    </row>
    <row r="2" spans="1:31" ht="27" customHeight="1" x14ac:dyDescent="0.2">
      <c r="A2" s="18" t="s">
        <v>19</v>
      </c>
      <c r="B2" s="18" t="s">
        <v>20</v>
      </c>
      <c r="C2" s="18" t="s">
        <v>21</v>
      </c>
      <c r="D2" s="18" t="s">
        <v>30</v>
      </c>
      <c r="F2" s="18" t="s">
        <v>28</v>
      </c>
      <c r="G2" s="18" t="s">
        <v>27</v>
      </c>
      <c r="H2" s="18" t="s">
        <v>23</v>
      </c>
      <c r="I2" s="307" t="s">
        <v>31</v>
      </c>
      <c r="J2" s="308"/>
      <c r="K2" s="307"/>
      <c r="L2" s="308"/>
      <c r="M2" s="18" t="s">
        <v>29</v>
      </c>
      <c r="O2" s="172" t="s">
        <v>19</v>
      </c>
      <c r="P2" s="172" t="s">
        <v>20</v>
      </c>
      <c r="Q2" s="172" t="s">
        <v>21</v>
      </c>
      <c r="R2" s="172" t="s">
        <v>21</v>
      </c>
      <c r="S2" s="172" t="s">
        <v>101</v>
      </c>
      <c r="T2" s="172" t="s">
        <v>37</v>
      </c>
      <c r="U2" s="172" t="s">
        <v>720</v>
      </c>
      <c r="V2" s="172" t="s">
        <v>721</v>
      </c>
      <c r="W2" s="172" t="s">
        <v>722</v>
      </c>
      <c r="X2" s="172" t="s">
        <v>723</v>
      </c>
      <c r="Z2" s="172" t="s">
        <v>19</v>
      </c>
      <c r="AA2" s="172" t="s">
        <v>20</v>
      </c>
      <c r="AB2" s="172" t="s">
        <v>21</v>
      </c>
      <c r="AC2" s="172" t="s">
        <v>21</v>
      </c>
      <c r="AD2" s="172" t="s">
        <v>101</v>
      </c>
      <c r="AE2" s="172" t="s">
        <v>37</v>
      </c>
    </row>
    <row r="3" spans="1:31" x14ac:dyDescent="0.2">
      <c r="A3" s="18">
        <v>1</v>
      </c>
      <c r="B3" s="173" t="s">
        <v>378</v>
      </c>
      <c r="C3" s="174" t="s">
        <v>83</v>
      </c>
      <c r="D3" s="177" t="s">
        <v>379</v>
      </c>
      <c r="F3" s="172">
        <v>1</v>
      </c>
      <c r="G3" s="77">
        <v>9</v>
      </c>
      <c r="H3" s="6" t="s">
        <v>36</v>
      </c>
      <c r="I3" s="21">
        <v>1</v>
      </c>
      <c r="J3" s="178">
        <f t="shared" ref="J3:J21" si="0">IF(OR(I3="DSQ",I3="RAF",I3="DNC",I3="DPG"),0,IF(OR(I3="DNS",I3="DNF"),100*(($G3-$G3+1)/$G3)+50*(LOG($G3/$G3)),100*(($G3-I3+1)/$G3)+50*(LOG($G3/I3))))</f>
        <v>147.71212547196626</v>
      </c>
      <c r="K3" s="21"/>
      <c r="L3" s="178"/>
      <c r="M3" s="179">
        <f t="shared" ref="M3:M21" si="1">J3+L3</f>
        <v>147.71212547196626</v>
      </c>
      <c r="O3" s="172">
        <v>1</v>
      </c>
      <c r="P3" s="173" t="s">
        <v>378</v>
      </c>
      <c r="Q3" s="174" t="s">
        <v>83</v>
      </c>
      <c r="R3" s="177" t="s">
        <v>379</v>
      </c>
      <c r="S3" s="176" t="s">
        <v>36</v>
      </c>
      <c r="T3" s="172">
        <v>1</v>
      </c>
      <c r="U3" s="268">
        <v>-7.0000000000000007E-2</v>
      </c>
      <c r="V3" s="173">
        <v>0.87860000000000005</v>
      </c>
      <c r="W3" s="269">
        <v>0.12907407407407409</v>
      </c>
      <c r="X3" s="269">
        <f t="shared" ref="X3:X8" si="2">W3*V3*(1+U3)</f>
        <v>0.1054661677777778</v>
      </c>
      <c r="Z3" s="172">
        <v>1</v>
      </c>
      <c r="AA3" s="173" t="s">
        <v>133</v>
      </c>
      <c r="AB3" s="174" t="s">
        <v>125</v>
      </c>
      <c r="AC3" s="175" t="s">
        <v>173</v>
      </c>
      <c r="AD3" s="176" t="s">
        <v>373</v>
      </c>
      <c r="AE3" s="172">
        <v>1</v>
      </c>
    </row>
    <row r="4" spans="1:31" x14ac:dyDescent="0.2">
      <c r="A4" s="18">
        <v>2</v>
      </c>
      <c r="B4" s="173" t="s">
        <v>120</v>
      </c>
      <c r="C4" s="174" t="s">
        <v>123</v>
      </c>
      <c r="D4" s="177" t="s">
        <v>383</v>
      </c>
      <c r="F4" s="172">
        <v>1</v>
      </c>
      <c r="G4" s="77">
        <v>6</v>
      </c>
      <c r="H4" s="6" t="s">
        <v>35</v>
      </c>
      <c r="I4" s="21">
        <v>1</v>
      </c>
      <c r="J4" s="178">
        <f t="shared" si="0"/>
        <v>138.90756251918219</v>
      </c>
      <c r="K4" s="21"/>
      <c r="L4" s="178"/>
      <c r="M4" s="179">
        <f t="shared" si="1"/>
        <v>138.90756251918219</v>
      </c>
      <c r="O4" s="172">
        <v>2</v>
      </c>
      <c r="P4" s="173" t="s">
        <v>381</v>
      </c>
      <c r="Q4" s="174" t="s">
        <v>121</v>
      </c>
      <c r="R4" s="177" t="s">
        <v>382</v>
      </c>
      <c r="S4" s="176" t="s">
        <v>36</v>
      </c>
      <c r="T4" s="172">
        <v>2</v>
      </c>
      <c r="U4" s="270">
        <v>-7.0000000000000007E-2</v>
      </c>
      <c r="V4" s="173">
        <v>0.90649999999999997</v>
      </c>
      <c r="W4" s="269">
        <v>0.12648148148148147</v>
      </c>
      <c r="X4" s="269">
        <f t="shared" si="2"/>
        <v>0.10662958055555553</v>
      </c>
      <c r="Z4" s="172">
        <v>2</v>
      </c>
      <c r="AA4" s="173">
        <v>4331</v>
      </c>
      <c r="AB4" s="174" t="s">
        <v>374</v>
      </c>
      <c r="AC4" s="177" t="s">
        <v>360</v>
      </c>
      <c r="AD4" s="176" t="s">
        <v>373</v>
      </c>
      <c r="AE4" s="172">
        <v>2</v>
      </c>
    </row>
    <row r="5" spans="1:31" x14ac:dyDescent="0.2">
      <c r="A5" s="18">
        <v>3</v>
      </c>
      <c r="B5" s="173" t="s">
        <v>133</v>
      </c>
      <c r="C5" s="174" t="s">
        <v>125</v>
      </c>
      <c r="D5" s="177" t="s">
        <v>173</v>
      </c>
      <c r="F5" s="172">
        <v>1</v>
      </c>
      <c r="G5" s="77">
        <v>4</v>
      </c>
      <c r="H5" s="6" t="s">
        <v>34</v>
      </c>
      <c r="I5" s="21">
        <v>1</v>
      </c>
      <c r="J5" s="178">
        <f t="shared" si="0"/>
        <v>130.10299956639813</v>
      </c>
      <c r="K5" s="21"/>
      <c r="L5" s="178"/>
      <c r="M5" s="179">
        <f t="shared" si="1"/>
        <v>130.10299956639813</v>
      </c>
      <c r="O5" s="172">
        <v>3</v>
      </c>
      <c r="P5" s="173" t="s">
        <v>384</v>
      </c>
      <c r="Q5" s="174" t="s">
        <v>128</v>
      </c>
      <c r="R5" s="177" t="s">
        <v>385</v>
      </c>
      <c r="S5" s="176" t="s">
        <v>36</v>
      </c>
      <c r="T5" s="172">
        <v>3</v>
      </c>
      <c r="U5" s="271">
        <v>-4.2200000000000001E-2</v>
      </c>
      <c r="V5" s="173">
        <v>0.89559999999999995</v>
      </c>
      <c r="W5" s="269">
        <v>0.13027777777777777</v>
      </c>
      <c r="X5" s="269">
        <f t="shared" si="2"/>
        <v>0.11175301775555554</v>
      </c>
      <c r="Z5" s="172">
        <v>3</v>
      </c>
      <c r="AA5" s="173">
        <v>6</v>
      </c>
      <c r="AB5" s="174" t="s">
        <v>84</v>
      </c>
      <c r="AC5" s="177" t="s">
        <v>137</v>
      </c>
      <c r="AD5" s="176" t="s">
        <v>373</v>
      </c>
      <c r="AE5" s="172">
        <v>3</v>
      </c>
    </row>
    <row r="6" spans="1:31" x14ac:dyDescent="0.2">
      <c r="A6" s="18">
        <v>4</v>
      </c>
      <c r="B6" s="173" t="s">
        <v>381</v>
      </c>
      <c r="C6" s="174" t="s">
        <v>121</v>
      </c>
      <c r="D6" s="177" t="s">
        <v>382</v>
      </c>
      <c r="F6" s="172">
        <v>2</v>
      </c>
      <c r="G6" s="77">
        <v>9</v>
      </c>
      <c r="H6" s="6" t="s">
        <v>36</v>
      </c>
      <c r="I6" s="21">
        <v>2</v>
      </c>
      <c r="J6" s="178">
        <f t="shared" si="0"/>
        <v>121.54951457765607</v>
      </c>
      <c r="K6" s="21"/>
      <c r="L6" s="178"/>
      <c r="M6" s="179">
        <f t="shared" si="1"/>
        <v>121.54951457765607</v>
      </c>
      <c r="O6" s="172">
        <v>4</v>
      </c>
      <c r="P6" s="173">
        <v>4331</v>
      </c>
      <c r="Q6" s="174" t="s">
        <v>374</v>
      </c>
      <c r="R6" s="177" t="s">
        <v>360</v>
      </c>
      <c r="S6" s="176" t="s">
        <v>36</v>
      </c>
      <c r="T6" s="172">
        <v>4</v>
      </c>
      <c r="U6" s="268">
        <v>-7.0000000000000007E-2</v>
      </c>
      <c r="V6" s="173">
        <v>0.97319999999999995</v>
      </c>
      <c r="W6" s="269">
        <v>0.1234837962962963</v>
      </c>
      <c r="X6" s="269">
        <f t="shared" si="2"/>
        <v>0.11176222041666667</v>
      </c>
      <c r="Z6" s="172">
        <v>4</v>
      </c>
      <c r="AA6" s="173" t="s">
        <v>375</v>
      </c>
      <c r="AB6" s="174" t="s">
        <v>126</v>
      </c>
      <c r="AC6" s="175" t="s">
        <v>376</v>
      </c>
      <c r="AD6" s="176" t="s">
        <v>373</v>
      </c>
      <c r="AE6" s="172">
        <v>4</v>
      </c>
    </row>
    <row r="7" spans="1:31" x14ac:dyDescent="0.2">
      <c r="A7" s="18">
        <v>5</v>
      </c>
      <c r="B7" s="173" t="s">
        <v>375</v>
      </c>
      <c r="C7" s="174" t="s">
        <v>126</v>
      </c>
      <c r="D7" s="175" t="s">
        <v>376</v>
      </c>
      <c r="F7" s="172">
        <v>2</v>
      </c>
      <c r="G7" s="77">
        <v>6</v>
      </c>
      <c r="H7" s="6" t="s">
        <v>35</v>
      </c>
      <c r="I7" s="21">
        <v>2</v>
      </c>
      <c r="J7" s="178">
        <f t="shared" si="0"/>
        <v>107.18939606931647</v>
      </c>
      <c r="K7" s="21"/>
      <c r="L7" s="178"/>
      <c r="M7" s="179">
        <f t="shared" si="1"/>
        <v>107.18939606931647</v>
      </c>
      <c r="O7" s="172">
        <v>5</v>
      </c>
      <c r="P7" s="173" t="s">
        <v>387</v>
      </c>
      <c r="Q7" s="174" t="s">
        <v>388</v>
      </c>
      <c r="R7" s="177" t="s">
        <v>389</v>
      </c>
      <c r="S7" s="176" t="s">
        <v>36</v>
      </c>
      <c r="T7" s="172">
        <v>5</v>
      </c>
      <c r="U7" s="270">
        <v>-7.0000000000000007E-2</v>
      </c>
      <c r="V7" s="173">
        <v>0.86050000000000004</v>
      </c>
      <c r="W7" s="269">
        <v>0.14410879629629628</v>
      </c>
      <c r="X7" s="269">
        <f t="shared" si="2"/>
        <v>0.11532522586805553</v>
      </c>
      <c r="Z7" s="172">
        <v>5</v>
      </c>
      <c r="AA7" s="173" t="s">
        <v>244</v>
      </c>
      <c r="AB7" s="174" t="s">
        <v>97</v>
      </c>
      <c r="AC7" s="175" t="s">
        <v>351</v>
      </c>
      <c r="AD7" s="176" t="s">
        <v>373</v>
      </c>
      <c r="AE7" s="172">
        <v>5</v>
      </c>
    </row>
    <row r="8" spans="1:31" x14ac:dyDescent="0.2">
      <c r="A8" s="18">
        <v>6</v>
      </c>
      <c r="B8" s="173" t="s">
        <v>384</v>
      </c>
      <c r="C8" s="174" t="s">
        <v>128</v>
      </c>
      <c r="D8" s="175" t="s">
        <v>385</v>
      </c>
      <c r="F8" s="172">
        <v>3</v>
      </c>
      <c r="G8" s="77">
        <v>9</v>
      </c>
      <c r="H8" s="6" t="s">
        <v>36</v>
      </c>
      <c r="I8" s="21">
        <v>3</v>
      </c>
      <c r="J8" s="178">
        <f t="shared" si="0"/>
        <v>101.6338405137609</v>
      </c>
      <c r="K8" s="21"/>
      <c r="L8" s="178"/>
      <c r="M8" s="179">
        <f t="shared" si="1"/>
        <v>101.6338405137609</v>
      </c>
      <c r="O8" s="172">
        <v>6</v>
      </c>
      <c r="P8" s="173">
        <v>4496</v>
      </c>
      <c r="Q8" s="174" t="s">
        <v>103</v>
      </c>
      <c r="R8" s="175" t="s">
        <v>148</v>
      </c>
      <c r="S8" s="176" t="s">
        <v>36</v>
      </c>
      <c r="T8" s="172">
        <v>6</v>
      </c>
      <c r="U8" s="272">
        <v>1.2999999999999999E-2</v>
      </c>
      <c r="V8" s="173">
        <v>0.99029999999999996</v>
      </c>
      <c r="W8" s="269">
        <v>0.12151620370370371</v>
      </c>
      <c r="X8" s="269">
        <f t="shared" si="2"/>
        <v>0.12190188398263888</v>
      </c>
      <c r="Z8" s="172">
        <v>6</v>
      </c>
      <c r="AA8" s="173">
        <v>4496</v>
      </c>
      <c r="AB8" s="174" t="s">
        <v>103</v>
      </c>
      <c r="AC8" s="175" t="s">
        <v>148</v>
      </c>
      <c r="AD8" s="176" t="s">
        <v>373</v>
      </c>
      <c r="AE8" s="172">
        <v>6</v>
      </c>
    </row>
    <row r="9" spans="1:31" x14ac:dyDescent="0.2">
      <c r="A9" s="18">
        <v>7</v>
      </c>
      <c r="B9" s="173" t="s">
        <v>59</v>
      </c>
      <c r="C9" s="174" t="s">
        <v>85</v>
      </c>
      <c r="D9" s="177" t="s">
        <v>386</v>
      </c>
      <c r="F9" s="172">
        <v>2</v>
      </c>
      <c r="G9" s="77">
        <v>4</v>
      </c>
      <c r="H9" s="6" t="s">
        <v>34</v>
      </c>
      <c r="I9" s="21">
        <v>2</v>
      </c>
      <c r="J9" s="178">
        <f t="shared" si="0"/>
        <v>90.051499783199063</v>
      </c>
      <c r="K9" s="21"/>
      <c r="L9" s="178"/>
      <c r="M9" s="179">
        <f t="shared" si="1"/>
        <v>90.051499783199063</v>
      </c>
      <c r="O9" s="172">
        <v>7</v>
      </c>
      <c r="P9" s="173" t="s">
        <v>343</v>
      </c>
      <c r="Q9" s="174" t="s">
        <v>117</v>
      </c>
      <c r="R9" s="177" t="s">
        <v>377</v>
      </c>
      <c r="S9" s="176" t="s">
        <v>36</v>
      </c>
      <c r="T9" s="172" t="s">
        <v>25</v>
      </c>
      <c r="U9" s="273"/>
      <c r="V9" s="173"/>
      <c r="W9" s="173"/>
      <c r="X9" s="269" t="s">
        <v>25</v>
      </c>
      <c r="Z9" s="172">
        <v>7</v>
      </c>
      <c r="AA9" s="173">
        <v>8</v>
      </c>
      <c r="AB9" s="174" t="s">
        <v>77</v>
      </c>
      <c r="AC9" s="177" t="s">
        <v>149</v>
      </c>
      <c r="AD9" s="176" t="s">
        <v>373</v>
      </c>
      <c r="AE9" s="172">
        <v>7</v>
      </c>
    </row>
    <row r="10" spans="1:31" x14ac:dyDescent="0.2">
      <c r="A10" s="18">
        <v>8</v>
      </c>
      <c r="B10" s="173">
        <v>4331</v>
      </c>
      <c r="C10" s="174" t="s">
        <v>374</v>
      </c>
      <c r="D10" s="177" t="s">
        <v>360</v>
      </c>
      <c r="F10" s="172">
        <v>4</v>
      </c>
      <c r="G10" s="77">
        <v>9</v>
      </c>
      <c r="H10" s="6" t="s">
        <v>36</v>
      </c>
      <c r="I10" s="21">
        <v>4</v>
      </c>
      <c r="J10" s="178">
        <f t="shared" si="0"/>
        <v>84.275792572234778</v>
      </c>
      <c r="K10" s="21"/>
      <c r="L10" s="178"/>
      <c r="M10" s="179">
        <f t="shared" si="1"/>
        <v>84.275792572234778</v>
      </c>
      <c r="O10" s="172">
        <v>7</v>
      </c>
      <c r="P10" s="173">
        <v>7</v>
      </c>
      <c r="Q10" s="174" t="s">
        <v>395</v>
      </c>
      <c r="R10" s="177" t="s">
        <v>396</v>
      </c>
      <c r="S10" s="176" t="s">
        <v>36</v>
      </c>
      <c r="T10" s="172" t="s">
        <v>24</v>
      </c>
      <c r="U10" s="173"/>
      <c r="V10" s="173"/>
      <c r="W10" s="173"/>
      <c r="X10" s="269" t="s">
        <v>24</v>
      </c>
      <c r="Z10" s="172">
        <v>8</v>
      </c>
      <c r="AA10" s="173"/>
      <c r="AB10" s="174" t="s">
        <v>356</v>
      </c>
      <c r="AC10" s="177" t="s">
        <v>170</v>
      </c>
      <c r="AD10" s="176" t="s">
        <v>373</v>
      </c>
      <c r="AE10" s="172">
        <v>8</v>
      </c>
    </row>
    <row r="11" spans="1:31" x14ac:dyDescent="0.2">
      <c r="A11" s="18">
        <v>9</v>
      </c>
      <c r="B11" s="173" t="s">
        <v>244</v>
      </c>
      <c r="C11" s="174" t="s">
        <v>97</v>
      </c>
      <c r="D11" s="175" t="s">
        <v>351</v>
      </c>
      <c r="F11" s="172">
        <v>3</v>
      </c>
      <c r="G11" s="77">
        <v>6</v>
      </c>
      <c r="H11" s="6" t="s">
        <v>35</v>
      </c>
      <c r="I11" s="21">
        <v>3</v>
      </c>
      <c r="J11" s="178">
        <f t="shared" si="0"/>
        <v>81.71816644986572</v>
      </c>
      <c r="K11" s="21"/>
      <c r="L11" s="178"/>
      <c r="M11" s="179">
        <f t="shared" si="1"/>
        <v>81.71816644986572</v>
      </c>
      <c r="O11" s="172">
        <v>7</v>
      </c>
      <c r="P11" s="173" t="s">
        <v>393</v>
      </c>
      <c r="Q11" s="174" t="s">
        <v>122</v>
      </c>
      <c r="R11" s="177" t="s">
        <v>394</v>
      </c>
      <c r="S11" s="176" t="s">
        <v>36</v>
      </c>
      <c r="T11" s="172" t="s">
        <v>26</v>
      </c>
      <c r="U11" s="173"/>
      <c r="V11" s="173"/>
      <c r="W11" s="173"/>
      <c r="X11" s="269" t="s">
        <v>26</v>
      </c>
      <c r="Z11" s="172">
        <v>9</v>
      </c>
      <c r="AA11" s="173"/>
      <c r="AB11" s="174" t="s">
        <v>210</v>
      </c>
      <c r="AC11" s="177" t="s">
        <v>238</v>
      </c>
      <c r="AD11" s="176" t="s">
        <v>373</v>
      </c>
      <c r="AE11" s="172">
        <v>9</v>
      </c>
    </row>
    <row r="12" spans="1:31" x14ac:dyDescent="0.2">
      <c r="A12" s="18">
        <v>10</v>
      </c>
      <c r="B12" s="173" t="s">
        <v>387</v>
      </c>
      <c r="C12" s="174" t="s">
        <v>388</v>
      </c>
      <c r="D12" s="177" t="s">
        <v>389</v>
      </c>
      <c r="F12" s="172">
        <v>5</v>
      </c>
      <c r="G12" s="77">
        <v>9</v>
      </c>
      <c r="H12" s="6" t="s">
        <v>36</v>
      </c>
      <c r="I12" s="21">
        <v>5</v>
      </c>
      <c r="J12" s="178">
        <f t="shared" si="0"/>
        <v>68.319180810720866</v>
      </c>
      <c r="K12" s="21"/>
      <c r="L12" s="178"/>
      <c r="M12" s="179">
        <f t="shared" si="1"/>
        <v>68.319180810720866</v>
      </c>
      <c r="O12" s="256">
        <v>1</v>
      </c>
      <c r="P12" s="257" t="s">
        <v>133</v>
      </c>
      <c r="Q12" s="258" t="s">
        <v>125</v>
      </c>
      <c r="R12" s="274" t="s">
        <v>173</v>
      </c>
      <c r="S12" s="260" t="s">
        <v>34</v>
      </c>
      <c r="T12" s="256">
        <v>1</v>
      </c>
      <c r="U12" s="275">
        <v>-3.2500000000000001E-2</v>
      </c>
      <c r="V12" s="257">
        <v>1.0177</v>
      </c>
      <c r="W12" s="265">
        <v>0.11004629629629629</v>
      </c>
      <c r="X12" s="265">
        <f t="shared" ref="X12:X21" si="3">W12*V12*(1+U12)</f>
        <v>0.10835430697916666</v>
      </c>
      <c r="Z12" s="172">
        <v>10</v>
      </c>
      <c r="AA12" s="173" t="s">
        <v>343</v>
      </c>
      <c r="AB12" s="174" t="s">
        <v>117</v>
      </c>
      <c r="AC12" s="177" t="s">
        <v>377</v>
      </c>
      <c r="AD12" s="176" t="s">
        <v>373</v>
      </c>
      <c r="AE12" s="172">
        <v>10</v>
      </c>
    </row>
    <row r="13" spans="1:31" x14ac:dyDescent="0.2">
      <c r="A13" s="18">
        <v>11</v>
      </c>
      <c r="B13" s="173"/>
      <c r="C13" s="174" t="s">
        <v>356</v>
      </c>
      <c r="D13" s="177" t="s">
        <v>170</v>
      </c>
      <c r="F13" s="172">
        <v>4</v>
      </c>
      <c r="G13" s="77">
        <v>6</v>
      </c>
      <c r="H13" s="6" t="s">
        <v>35</v>
      </c>
      <c r="I13" s="21">
        <v>4</v>
      </c>
      <c r="J13" s="178">
        <f t="shared" si="0"/>
        <v>58.80456295278406</v>
      </c>
      <c r="K13" s="21"/>
      <c r="L13" s="178"/>
      <c r="M13" s="179">
        <f t="shared" si="1"/>
        <v>58.80456295278406</v>
      </c>
      <c r="O13" s="256">
        <v>2</v>
      </c>
      <c r="P13" s="257" t="s">
        <v>59</v>
      </c>
      <c r="Q13" s="258" t="s">
        <v>85</v>
      </c>
      <c r="R13" s="259" t="s">
        <v>386</v>
      </c>
      <c r="S13" s="260" t="s">
        <v>34</v>
      </c>
      <c r="T13" s="256">
        <v>2</v>
      </c>
      <c r="U13" s="266">
        <v>-7.0000000000000007E-2</v>
      </c>
      <c r="V13" s="257">
        <v>0.74160000000000004</v>
      </c>
      <c r="W13" s="265">
        <v>0.16368055555555555</v>
      </c>
      <c r="X13" s="265">
        <f t="shared" si="3"/>
        <v>0.11288851499999999</v>
      </c>
      <c r="Z13" s="256">
        <v>1</v>
      </c>
      <c r="AA13" s="257" t="s">
        <v>378</v>
      </c>
      <c r="AB13" s="258" t="s">
        <v>83</v>
      </c>
      <c r="AC13" s="259" t="s">
        <v>379</v>
      </c>
      <c r="AD13" s="260" t="s">
        <v>380</v>
      </c>
      <c r="AE13" s="256">
        <v>1</v>
      </c>
    </row>
    <row r="14" spans="1:31" x14ac:dyDescent="0.2">
      <c r="A14" s="18">
        <v>12</v>
      </c>
      <c r="B14" s="173">
        <v>6</v>
      </c>
      <c r="C14" s="174" t="s">
        <v>84</v>
      </c>
      <c r="D14" s="177" t="s">
        <v>137</v>
      </c>
      <c r="F14" s="172">
        <v>3</v>
      </c>
      <c r="G14" s="77">
        <v>4</v>
      </c>
      <c r="H14" s="6" t="s">
        <v>34</v>
      </c>
      <c r="I14" s="21">
        <v>3</v>
      </c>
      <c r="J14" s="178">
        <f t="shared" si="0"/>
        <v>56.246936830414995</v>
      </c>
      <c r="K14" s="21"/>
      <c r="L14" s="178"/>
      <c r="M14" s="179">
        <f t="shared" si="1"/>
        <v>56.246936830414995</v>
      </c>
      <c r="O14" s="256">
        <v>3</v>
      </c>
      <c r="P14" s="257">
        <v>6</v>
      </c>
      <c r="Q14" s="258" t="s">
        <v>84</v>
      </c>
      <c r="R14" s="259" t="s">
        <v>137</v>
      </c>
      <c r="S14" s="260" t="s">
        <v>34</v>
      </c>
      <c r="T14" s="256">
        <v>3</v>
      </c>
      <c r="U14" s="267">
        <v>-7.0000000000000007E-2</v>
      </c>
      <c r="V14" s="257">
        <v>0.99029999999999996</v>
      </c>
      <c r="W14" s="265">
        <v>0.1230787037037037</v>
      </c>
      <c r="X14" s="265">
        <f t="shared" si="3"/>
        <v>0.11335290145833332</v>
      </c>
      <c r="Z14" s="256">
        <v>2</v>
      </c>
      <c r="AA14" s="257" t="s">
        <v>381</v>
      </c>
      <c r="AB14" s="258" t="s">
        <v>121</v>
      </c>
      <c r="AC14" s="259" t="s">
        <v>382</v>
      </c>
      <c r="AD14" s="260" t="s">
        <v>380</v>
      </c>
      <c r="AE14" s="256">
        <v>2</v>
      </c>
    </row>
    <row r="15" spans="1:31" x14ac:dyDescent="0.2">
      <c r="A15" s="18">
        <v>13</v>
      </c>
      <c r="B15" s="173">
        <v>4496</v>
      </c>
      <c r="C15" s="174" t="s">
        <v>103</v>
      </c>
      <c r="D15" s="177" t="s">
        <v>148</v>
      </c>
      <c r="F15" s="172">
        <v>6</v>
      </c>
      <c r="G15" s="77">
        <v>9</v>
      </c>
      <c r="H15" s="6" t="s">
        <v>36</v>
      </c>
      <c r="I15" s="21">
        <v>6</v>
      </c>
      <c r="J15" s="178">
        <f t="shared" si="0"/>
        <v>53.249007397228503</v>
      </c>
      <c r="K15" s="21"/>
      <c r="L15" s="178"/>
      <c r="M15" s="179">
        <f t="shared" si="1"/>
        <v>53.249007397228503</v>
      </c>
      <c r="O15" s="256">
        <v>4</v>
      </c>
      <c r="P15" s="257">
        <v>8</v>
      </c>
      <c r="Q15" s="258" t="s">
        <v>77</v>
      </c>
      <c r="R15" s="259" t="s">
        <v>149</v>
      </c>
      <c r="S15" s="260" t="s">
        <v>34</v>
      </c>
      <c r="T15" s="256">
        <v>4</v>
      </c>
      <c r="U15" s="275">
        <v>-3.4299999999999997E-2</v>
      </c>
      <c r="V15" s="257">
        <v>0.81840000000000002</v>
      </c>
      <c r="W15" s="265">
        <v>0.16085648148148149</v>
      </c>
      <c r="X15" s="265">
        <f t="shared" si="3"/>
        <v>0.12712952285000001</v>
      </c>
      <c r="Z15" s="256">
        <v>3</v>
      </c>
      <c r="AA15" s="257" t="s">
        <v>120</v>
      </c>
      <c r="AB15" s="258" t="s">
        <v>123</v>
      </c>
      <c r="AC15" s="259" t="s">
        <v>383</v>
      </c>
      <c r="AD15" s="260" t="s">
        <v>380</v>
      </c>
      <c r="AE15" s="256">
        <v>3</v>
      </c>
    </row>
    <row r="16" spans="1:31" x14ac:dyDescent="0.2">
      <c r="A16" s="18">
        <v>14</v>
      </c>
      <c r="B16" s="173"/>
      <c r="C16" s="174" t="s">
        <v>210</v>
      </c>
      <c r="D16" s="177" t="s">
        <v>238</v>
      </c>
      <c r="F16" s="172">
        <v>5</v>
      </c>
      <c r="G16" s="77">
        <v>6</v>
      </c>
      <c r="H16" s="6" t="s">
        <v>35</v>
      </c>
      <c r="I16" s="21">
        <v>5</v>
      </c>
      <c r="J16" s="178">
        <f t="shared" si="0"/>
        <v>37.29239563571457</v>
      </c>
      <c r="K16" s="21"/>
      <c r="L16" s="178"/>
      <c r="M16" s="179">
        <f t="shared" si="1"/>
        <v>37.29239563571457</v>
      </c>
      <c r="O16" s="172">
        <v>1</v>
      </c>
      <c r="P16" s="173" t="s">
        <v>120</v>
      </c>
      <c r="Q16" s="174" t="s">
        <v>123</v>
      </c>
      <c r="R16" s="177" t="s">
        <v>383</v>
      </c>
      <c r="S16" s="176" t="s">
        <v>35</v>
      </c>
      <c r="T16" s="172">
        <v>1</v>
      </c>
      <c r="U16" s="270">
        <v>-0.02</v>
      </c>
      <c r="V16" s="173">
        <v>0.85780000000000001</v>
      </c>
      <c r="W16" s="269">
        <v>0.12729166666666666</v>
      </c>
      <c r="X16" s="269">
        <f t="shared" si="3"/>
        <v>0.10700697583333332</v>
      </c>
      <c r="Z16" s="256">
        <v>4</v>
      </c>
      <c r="AA16" s="257" t="s">
        <v>384</v>
      </c>
      <c r="AB16" s="258" t="s">
        <v>128</v>
      </c>
      <c r="AC16" s="259" t="s">
        <v>385</v>
      </c>
      <c r="AD16" s="260" t="s">
        <v>380</v>
      </c>
      <c r="AE16" s="256">
        <v>4</v>
      </c>
    </row>
    <row r="17" spans="1:31" x14ac:dyDescent="0.2">
      <c r="A17" s="18">
        <v>15</v>
      </c>
      <c r="B17" s="173">
        <v>8</v>
      </c>
      <c r="C17" s="174" t="s">
        <v>77</v>
      </c>
      <c r="D17" s="175" t="s">
        <v>149</v>
      </c>
      <c r="F17" s="172">
        <v>4</v>
      </c>
      <c r="G17" s="77">
        <v>4</v>
      </c>
      <c r="H17" s="6" t="s">
        <v>34</v>
      </c>
      <c r="I17" s="21">
        <v>4</v>
      </c>
      <c r="J17" s="178">
        <f t="shared" si="0"/>
        <v>25</v>
      </c>
      <c r="K17" s="21"/>
      <c r="L17" s="178"/>
      <c r="M17" s="179">
        <f t="shared" si="1"/>
        <v>25</v>
      </c>
      <c r="O17" s="172">
        <v>2</v>
      </c>
      <c r="P17" s="173" t="s">
        <v>375</v>
      </c>
      <c r="Q17" s="174" t="s">
        <v>126</v>
      </c>
      <c r="R17" s="175" t="s">
        <v>376</v>
      </c>
      <c r="S17" s="176" t="s">
        <v>35</v>
      </c>
      <c r="T17" s="172">
        <v>2</v>
      </c>
      <c r="U17" s="272">
        <v>-3.4299999999999997E-2</v>
      </c>
      <c r="V17" s="173">
        <v>0.98799999999999999</v>
      </c>
      <c r="W17" s="269">
        <v>0.12197916666666668</v>
      </c>
      <c r="X17" s="269">
        <f t="shared" si="3"/>
        <v>0.11638173787500002</v>
      </c>
      <c r="Z17" s="256">
        <v>5</v>
      </c>
      <c r="AA17" s="257" t="s">
        <v>59</v>
      </c>
      <c r="AB17" s="258" t="s">
        <v>85</v>
      </c>
      <c r="AC17" s="259" t="s">
        <v>386</v>
      </c>
      <c r="AD17" s="260" t="s">
        <v>380</v>
      </c>
      <c r="AE17" s="256">
        <v>5</v>
      </c>
    </row>
    <row r="18" spans="1:31" x14ac:dyDescent="0.2">
      <c r="A18" s="18">
        <v>16</v>
      </c>
      <c r="B18" s="173" t="s">
        <v>390</v>
      </c>
      <c r="C18" s="174" t="s">
        <v>391</v>
      </c>
      <c r="D18" s="177" t="s">
        <v>392</v>
      </c>
      <c r="F18" s="172">
        <v>6</v>
      </c>
      <c r="G18" s="77">
        <v>6</v>
      </c>
      <c r="H18" s="6" t="s">
        <v>35</v>
      </c>
      <c r="I18" s="21">
        <v>6</v>
      </c>
      <c r="J18" s="178">
        <f t="shared" si="0"/>
        <v>16.666666666666664</v>
      </c>
      <c r="K18" s="21"/>
      <c r="L18" s="178"/>
      <c r="M18" s="179">
        <f t="shared" si="1"/>
        <v>16.666666666666664</v>
      </c>
      <c r="O18" s="172">
        <v>3</v>
      </c>
      <c r="P18" s="173" t="s">
        <v>244</v>
      </c>
      <c r="Q18" s="174" t="s">
        <v>97</v>
      </c>
      <c r="R18" s="175" t="s">
        <v>351</v>
      </c>
      <c r="S18" s="176" t="s">
        <v>35</v>
      </c>
      <c r="T18" s="172">
        <v>3</v>
      </c>
      <c r="U18" s="268">
        <v>-7.0000000000000007E-2</v>
      </c>
      <c r="V18" s="173">
        <v>0.91900000000000004</v>
      </c>
      <c r="W18" s="269">
        <v>0.14195601851851852</v>
      </c>
      <c r="X18" s="269">
        <f t="shared" si="3"/>
        <v>0.12132555034722223</v>
      </c>
      <c r="Z18" s="256">
        <v>6</v>
      </c>
      <c r="AA18" s="257" t="s">
        <v>387</v>
      </c>
      <c r="AB18" s="258" t="s">
        <v>388</v>
      </c>
      <c r="AC18" s="259" t="s">
        <v>389</v>
      </c>
      <c r="AD18" s="260" t="s">
        <v>380</v>
      </c>
      <c r="AE18" s="256">
        <v>6</v>
      </c>
    </row>
    <row r="19" spans="1:31" x14ac:dyDescent="0.2">
      <c r="A19" s="18">
        <v>17</v>
      </c>
      <c r="B19" s="173">
        <v>7</v>
      </c>
      <c r="C19" s="174" t="s">
        <v>395</v>
      </c>
      <c r="D19" s="177" t="s">
        <v>396</v>
      </c>
      <c r="F19" s="172">
        <v>7</v>
      </c>
      <c r="G19" s="77">
        <v>9</v>
      </c>
      <c r="H19" s="6" t="s">
        <v>36</v>
      </c>
      <c r="I19" s="21" t="s">
        <v>24</v>
      </c>
      <c r="J19" s="178">
        <f t="shared" si="0"/>
        <v>11.111111111111111</v>
      </c>
      <c r="K19" s="21"/>
      <c r="L19" s="178"/>
      <c r="M19" s="179">
        <f t="shared" si="1"/>
        <v>11.111111111111111</v>
      </c>
      <c r="O19" s="172">
        <v>4</v>
      </c>
      <c r="P19" s="173"/>
      <c r="Q19" s="174" t="s">
        <v>356</v>
      </c>
      <c r="R19" s="177" t="s">
        <v>170</v>
      </c>
      <c r="S19" s="176" t="s">
        <v>35</v>
      </c>
      <c r="T19" s="172">
        <v>4</v>
      </c>
      <c r="U19" s="272">
        <v>-4.8300000000000003E-2</v>
      </c>
      <c r="V19" s="173">
        <v>1.0017</v>
      </c>
      <c r="W19" s="269">
        <v>0.14217592592592593</v>
      </c>
      <c r="X19" s="269">
        <f t="shared" si="3"/>
        <v>0.13553885371250002</v>
      </c>
      <c r="Z19" s="256">
        <v>7</v>
      </c>
      <c r="AA19" s="257" t="s">
        <v>390</v>
      </c>
      <c r="AB19" s="258" t="s">
        <v>391</v>
      </c>
      <c r="AC19" s="259" t="s">
        <v>392</v>
      </c>
      <c r="AD19" s="260" t="s">
        <v>380</v>
      </c>
      <c r="AE19" s="256">
        <v>7</v>
      </c>
    </row>
    <row r="20" spans="1:31" x14ac:dyDescent="0.2">
      <c r="A20" s="18">
        <v>18</v>
      </c>
      <c r="B20" s="173" t="s">
        <v>343</v>
      </c>
      <c r="C20" s="174" t="s">
        <v>117</v>
      </c>
      <c r="D20" s="175" t="s">
        <v>377</v>
      </c>
      <c r="F20" s="172">
        <v>7</v>
      </c>
      <c r="G20" s="77">
        <v>9</v>
      </c>
      <c r="H20" s="6" t="s">
        <v>36</v>
      </c>
      <c r="I20" s="21" t="s">
        <v>25</v>
      </c>
      <c r="J20" s="178">
        <f t="shared" si="0"/>
        <v>0</v>
      </c>
      <c r="K20" s="21"/>
      <c r="L20" s="178"/>
      <c r="M20" s="179">
        <f t="shared" si="1"/>
        <v>0</v>
      </c>
      <c r="O20" s="172">
        <v>5</v>
      </c>
      <c r="P20" s="173"/>
      <c r="Q20" s="174" t="s">
        <v>210</v>
      </c>
      <c r="R20" s="177" t="s">
        <v>238</v>
      </c>
      <c r="S20" s="176" t="s">
        <v>35</v>
      </c>
      <c r="T20" s="172">
        <v>5</v>
      </c>
      <c r="U20" s="272">
        <v>5.0000000000000001E-3</v>
      </c>
      <c r="V20" s="173">
        <v>0.92600000000000005</v>
      </c>
      <c r="W20" s="269">
        <v>0.15127314814814816</v>
      </c>
      <c r="X20" s="269">
        <f t="shared" si="3"/>
        <v>0.14077932986111111</v>
      </c>
      <c r="Z20" s="256">
        <v>8</v>
      </c>
      <c r="AA20" s="257" t="s">
        <v>393</v>
      </c>
      <c r="AB20" s="258" t="s">
        <v>122</v>
      </c>
      <c r="AC20" s="259" t="s">
        <v>394</v>
      </c>
      <c r="AD20" s="260" t="s">
        <v>380</v>
      </c>
      <c r="AE20" s="256" t="s">
        <v>26</v>
      </c>
    </row>
    <row r="21" spans="1:31" x14ac:dyDescent="0.2">
      <c r="A21" s="18">
        <v>19</v>
      </c>
      <c r="B21" s="173" t="s">
        <v>393</v>
      </c>
      <c r="C21" s="174" t="s">
        <v>122</v>
      </c>
      <c r="D21" s="175" t="s">
        <v>394</v>
      </c>
      <c r="F21" s="172">
        <v>7</v>
      </c>
      <c r="G21" s="77">
        <v>9</v>
      </c>
      <c r="H21" s="6" t="s">
        <v>36</v>
      </c>
      <c r="I21" s="21" t="s">
        <v>26</v>
      </c>
      <c r="J21" s="178">
        <f t="shared" si="0"/>
        <v>0</v>
      </c>
      <c r="K21" s="21"/>
      <c r="L21" s="178"/>
      <c r="M21" s="179">
        <f t="shared" si="1"/>
        <v>0</v>
      </c>
      <c r="O21" s="172">
        <v>6</v>
      </c>
      <c r="P21" s="173" t="s">
        <v>390</v>
      </c>
      <c r="Q21" s="174" t="s">
        <v>391</v>
      </c>
      <c r="R21" s="177" t="s">
        <v>392</v>
      </c>
      <c r="S21" s="176" t="s">
        <v>35</v>
      </c>
      <c r="T21" s="172">
        <v>6</v>
      </c>
      <c r="U21" s="270">
        <v>-0.09</v>
      </c>
      <c r="V21" s="173">
        <v>0.76459999999999995</v>
      </c>
      <c r="W21" s="269">
        <v>0.21880787037037039</v>
      </c>
      <c r="X21" s="269">
        <f t="shared" si="3"/>
        <v>0.15224345289351851</v>
      </c>
      <c r="Z21" s="256">
        <v>9</v>
      </c>
      <c r="AA21" s="257">
        <v>7</v>
      </c>
      <c r="AB21" s="258" t="s">
        <v>395</v>
      </c>
      <c r="AC21" s="259" t="s">
        <v>396</v>
      </c>
      <c r="AD21" s="260" t="s">
        <v>380</v>
      </c>
      <c r="AE21" s="256" t="s">
        <v>24</v>
      </c>
    </row>
    <row r="22" spans="1:31" ht="15.75" customHeight="1" x14ac:dyDescent="0.2">
      <c r="I22" s="125"/>
      <c r="J22" s="23"/>
      <c r="K22" s="17"/>
    </row>
    <row r="23" spans="1:31" ht="15.75" customHeight="1" x14ac:dyDescent="0.2">
      <c r="J23" s="23"/>
      <c r="K23" s="17"/>
    </row>
    <row r="24" spans="1:31" ht="15.75" customHeight="1" x14ac:dyDescent="0.2">
      <c r="K24" s="17"/>
    </row>
    <row r="25" spans="1:31" ht="15.75" customHeight="1" x14ac:dyDescent="0.2">
      <c r="K25" s="17"/>
      <c r="O25" s="264"/>
    </row>
    <row r="26" spans="1:31" ht="15.75" customHeight="1" x14ac:dyDescent="0.2">
      <c r="O26" s="264"/>
    </row>
    <row r="27" spans="1:31" ht="15.75" customHeight="1" x14ac:dyDescent="0.2">
      <c r="O27" s="264"/>
    </row>
    <row r="28" spans="1:31" ht="15.75" customHeight="1" x14ac:dyDescent="0.2">
      <c r="O28" s="264"/>
    </row>
    <row r="29" spans="1:31" ht="15.75" customHeight="1" x14ac:dyDescent="0.2">
      <c r="O29" s="264"/>
    </row>
    <row r="30" spans="1:31" ht="15.75" customHeight="1" x14ac:dyDescent="0.2">
      <c r="L30" s="23"/>
      <c r="O30" s="264"/>
    </row>
    <row r="31" spans="1:31" ht="15.75" customHeight="1" x14ac:dyDescent="0.2">
      <c r="L31" s="23"/>
      <c r="O31" s="264"/>
    </row>
    <row r="32" spans="1:31" ht="15.75" customHeight="1" x14ac:dyDescent="0.2">
      <c r="L32" s="23"/>
      <c r="O32" s="264"/>
    </row>
    <row r="33" spans="12:15" ht="15.75" customHeight="1" x14ac:dyDescent="0.2">
      <c r="L33" s="23"/>
      <c r="O33" s="264"/>
    </row>
    <row r="34" spans="12:15" ht="15.75" customHeight="1" x14ac:dyDescent="0.2">
      <c r="L34" s="23"/>
      <c r="O34" s="264"/>
    </row>
    <row r="35" spans="12:15" ht="15.75" customHeight="1" x14ac:dyDescent="0.2">
      <c r="L35" s="23"/>
      <c r="O35" s="264"/>
    </row>
    <row r="36" spans="12:15" ht="15.75" customHeight="1" x14ac:dyDescent="0.2">
      <c r="L36" s="23"/>
      <c r="O36" s="264"/>
    </row>
    <row r="37" spans="12:15" x14ac:dyDescent="0.2">
      <c r="M37" s="125"/>
      <c r="O37" s="264"/>
    </row>
    <row r="38" spans="12:15" x14ac:dyDescent="0.2">
      <c r="M38" s="125"/>
      <c r="O38" s="264"/>
    </row>
    <row r="39" spans="12:15" x14ac:dyDescent="0.2">
      <c r="M39" s="125"/>
      <c r="O39" s="264"/>
    </row>
    <row r="40" spans="12:15" x14ac:dyDescent="0.2">
      <c r="M40" s="125"/>
      <c r="O40" s="264"/>
    </row>
    <row r="41" spans="12:15" x14ac:dyDescent="0.2">
      <c r="M41" s="125"/>
      <c r="O41" s="264"/>
    </row>
    <row r="42" spans="12:15" x14ac:dyDescent="0.2">
      <c r="M42" s="125"/>
      <c r="O42" s="264"/>
    </row>
    <row r="43" spans="12:15" x14ac:dyDescent="0.2">
      <c r="O43" s="264"/>
    </row>
    <row r="44" spans="12:15" x14ac:dyDescent="0.2">
      <c r="O44" s="264"/>
    </row>
    <row r="45" spans="12:15" x14ac:dyDescent="0.2">
      <c r="O45" s="264"/>
    </row>
    <row r="46" spans="12:15" x14ac:dyDescent="0.2">
      <c r="O46" s="264"/>
    </row>
    <row r="47" spans="12:15" x14ac:dyDescent="0.2">
      <c r="O47" s="264"/>
    </row>
    <row r="76" spans="8:9" x14ac:dyDescent="0.2">
      <c r="H76" s="22"/>
      <c r="I76" s="23"/>
    </row>
    <row r="77" spans="8:9" x14ac:dyDescent="0.2">
      <c r="H77" s="22"/>
      <c r="I77" s="23"/>
    </row>
    <row r="78" spans="8:9" x14ac:dyDescent="0.2">
      <c r="H78" s="22"/>
      <c r="I78" s="23"/>
    </row>
    <row r="79" spans="8:9" x14ac:dyDescent="0.2">
      <c r="H79" s="22"/>
      <c r="I79" s="23"/>
    </row>
    <row r="80" spans="8:9" x14ac:dyDescent="0.2">
      <c r="H80" s="22"/>
      <c r="I80" s="23"/>
    </row>
    <row r="81" spans="8:9" x14ac:dyDescent="0.2">
      <c r="H81" s="22"/>
      <c r="I81" s="23"/>
    </row>
    <row r="82" spans="8:9" x14ac:dyDescent="0.2">
      <c r="H82" s="22"/>
      <c r="I82" s="23"/>
    </row>
    <row r="83" spans="8:9" x14ac:dyDescent="0.2">
      <c r="H83" s="22"/>
      <c r="I83" s="23"/>
    </row>
    <row r="84" spans="8:9" x14ac:dyDescent="0.2">
      <c r="H84" s="22"/>
      <c r="I84" s="23"/>
    </row>
    <row r="85" spans="8:9" x14ac:dyDescent="0.2">
      <c r="H85" s="22"/>
      <c r="I85" s="23"/>
    </row>
  </sheetData>
  <sortState xmlns:xlrd2="http://schemas.microsoft.com/office/spreadsheetml/2017/richdata2" ref="A3:M21">
    <sortCondition descending="1" ref="M3:M21"/>
  </sortState>
  <mergeCells count="2">
    <mergeCell ref="I2:J2"/>
    <mergeCell ref="K2:L2"/>
  </mergeCells>
  <hyperlinks>
    <hyperlink ref="AA1" r:id="rId1" xr:uid="{9CC4FA43-C359-4587-9C18-4CAD84667B24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82198-57E8-44D8-9952-C24A3D88F23E}">
  <dimension ref="A1:Y58"/>
  <sheetViews>
    <sheetView zoomScale="70" zoomScaleNormal="70" workbookViewId="0"/>
  </sheetViews>
  <sheetFormatPr baseColWidth="10" defaultColWidth="11.42578125" defaultRowHeight="12.75" x14ac:dyDescent="0.2"/>
  <cols>
    <col min="1" max="1" width="5.5703125" style="1" customWidth="1"/>
    <col min="2" max="2" width="12.28515625" style="1" customWidth="1"/>
    <col min="3" max="3" width="26.7109375" style="17" customWidth="1"/>
    <col min="4" max="4" width="29" style="87" customWidth="1"/>
    <col min="5" max="5" width="1" style="17" customWidth="1"/>
    <col min="6" max="6" width="8" style="1" customWidth="1"/>
    <col min="7" max="7" width="7.42578125" style="114" customWidth="1"/>
    <col min="8" max="8" width="6.5703125" style="1" customWidth="1"/>
    <col min="9" max="9" width="5.5703125" style="22" customWidth="1"/>
    <col min="10" max="10" width="5.5703125" style="125" customWidth="1"/>
    <col min="11" max="11" width="5.5703125" style="23" customWidth="1"/>
    <col min="12" max="12" width="5.5703125" style="114" customWidth="1"/>
    <col min="13" max="13" width="5.5703125" style="23" customWidth="1"/>
    <col min="14" max="14" width="5.5703125" style="114" customWidth="1"/>
    <col min="15" max="15" width="11.140625" style="23" customWidth="1"/>
    <col min="16" max="16" width="17.5703125" style="87" customWidth="1"/>
    <col min="17" max="17" width="6.42578125" style="87" customWidth="1"/>
    <col min="18" max="18" width="12.5703125" style="114" customWidth="1"/>
    <col min="19" max="20" width="27.85546875" style="87" customWidth="1"/>
    <col min="21" max="21" width="5.140625" style="87" bestFit="1" customWidth="1"/>
    <col min="22" max="22" width="9.140625" style="87" customWidth="1"/>
    <col min="23" max="25" width="5.85546875" style="87" bestFit="1" customWidth="1"/>
    <col min="26" max="16384" width="11.42578125" style="17"/>
  </cols>
  <sheetData>
    <row r="1" spans="1:25" ht="24.75" customHeight="1" x14ac:dyDescent="0.2">
      <c r="B1" s="106" t="s">
        <v>476</v>
      </c>
      <c r="R1" s="238" t="s">
        <v>242</v>
      </c>
    </row>
    <row r="2" spans="1:25" ht="42" customHeight="1" x14ac:dyDescent="0.2">
      <c r="A2" s="18" t="s">
        <v>19</v>
      </c>
      <c r="B2" s="18" t="s">
        <v>20</v>
      </c>
      <c r="C2" s="18" t="s">
        <v>21</v>
      </c>
      <c r="D2" s="18" t="s">
        <v>30</v>
      </c>
      <c r="F2" s="18" t="s">
        <v>28</v>
      </c>
      <c r="G2" s="18" t="s">
        <v>27</v>
      </c>
      <c r="H2" s="18" t="s">
        <v>23</v>
      </c>
      <c r="I2" s="307" t="s">
        <v>31</v>
      </c>
      <c r="J2" s="308"/>
      <c r="K2" s="307" t="s">
        <v>32</v>
      </c>
      <c r="L2" s="308"/>
      <c r="M2" s="307" t="s">
        <v>33</v>
      </c>
      <c r="N2" s="308"/>
      <c r="O2" s="18" t="s">
        <v>29</v>
      </c>
      <c r="Q2" s="172" t="s">
        <v>19</v>
      </c>
      <c r="R2" s="172" t="s">
        <v>20</v>
      </c>
      <c r="S2" s="172" t="s">
        <v>21</v>
      </c>
      <c r="T2" s="172" t="s">
        <v>21</v>
      </c>
      <c r="U2" s="172"/>
      <c r="V2" s="172" t="s">
        <v>6</v>
      </c>
      <c r="W2" s="172" t="s">
        <v>52</v>
      </c>
      <c r="X2" s="172" t="s">
        <v>53</v>
      </c>
      <c r="Y2" s="172" t="s">
        <v>54</v>
      </c>
    </row>
    <row r="3" spans="1:25" ht="18" customHeight="1" x14ac:dyDescent="0.2">
      <c r="A3" s="18">
        <v>1</v>
      </c>
      <c r="B3" s="173" t="s">
        <v>400</v>
      </c>
      <c r="C3" s="174" t="s">
        <v>87</v>
      </c>
      <c r="D3" s="175" t="s">
        <v>401</v>
      </c>
      <c r="F3" s="172">
        <v>1</v>
      </c>
      <c r="G3" s="77">
        <v>5</v>
      </c>
      <c r="H3" s="6" t="s">
        <v>56</v>
      </c>
      <c r="I3" s="21">
        <v>1</v>
      </c>
      <c r="J3" s="178">
        <f>IF(OR(I3="DSQ",I3="RAF",I3="DNC",I3="DPG"),0,IF(OR(I3="DNS",I3="DNF"),100*(($G3-$G3+1)/$G3)+50*(LOG($G3/$G3)),100*(($G3-I3+1)/$G3)+50*(LOG($G3/I3))))</f>
        <v>134.94850021680094</v>
      </c>
      <c r="K3" s="21">
        <v>1</v>
      </c>
      <c r="L3" s="178">
        <f t="shared" ref="L3:L29" si="0">IF(OR(K3="DSQ",K3="RAF",K3="DNC",K3="DPG"),0,IF(OR(K3="DNS",K3="DNF"),100*(($G3-$G3+1)/$G3)+50*(LOG($G3/$G3)),100*(($G3-K3+1)/$G3)+50*(LOG($G3/K3))))</f>
        <v>134.94850021680094</v>
      </c>
      <c r="M3" s="21">
        <v>1</v>
      </c>
      <c r="N3" s="178">
        <f t="shared" ref="N3:N29" si="1">IF(OR(M3="DSQ",M3="RAF",M3="DNC",M3="DPG"),0,IF(OR(M3="DNS",M3="DNF"),100*(($G3-$G3+1)/$G3)+50*(LOG($G3/$G3)),100*(($G3-M3+1)/$G3)+50*(LOG($G3/M3))))</f>
        <v>134.94850021680094</v>
      </c>
      <c r="O3" s="179">
        <f t="shared" ref="O3:O29" si="2">J3+L3+N3</f>
        <v>404.84550065040281</v>
      </c>
      <c r="Q3" s="181">
        <v>1</v>
      </c>
      <c r="R3" s="182" t="s">
        <v>400</v>
      </c>
      <c r="S3" s="183" t="s">
        <v>87</v>
      </c>
      <c r="T3" s="184" t="s">
        <v>401</v>
      </c>
      <c r="U3" s="185" t="s">
        <v>56</v>
      </c>
      <c r="V3" s="181" t="s">
        <v>402</v>
      </c>
      <c r="W3" s="182">
        <v>1</v>
      </c>
      <c r="X3" s="182">
        <v>1</v>
      </c>
      <c r="Y3" s="182">
        <v>1</v>
      </c>
    </row>
    <row r="4" spans="1:25" ht="18" customHeight="1" x14ac:dyDescent="0.2">
      <c r="A4" s="18">
        <v>2</v>
      </c>
      <c r="B4" s="173" t="s">
        <v>416</v>
      </c>
      <c r="C4" s="174" t="s">
        <v>113</v>
      </c>
      <c r="D4" s="175" t="s">
        <v>417</v>
      </c>
      <c r="F4" s="172">
        <v>1</v>
      </c>
      <c r="G4" s="77">
        <v>10</v>
      </c>
      <c r="H4" s="6" t="s">
        <v>57</v>
      </c>
      <c r="I4" s="21">
        <v>1</v>
      </c>
      <c r="J4" s="178">
        <f>IF(OR(I4="DSQ",I4="RAF",I4="DNC",I4="DPG"),0,IF(OR(I4="DNS",I4="DNF"),100*(($G4-$G4+1)/$G4)+50*(LOG($G4/$G4)),100*(($G4-I4+1)/$G4)+50*(LOG($G4/I4))))</f>
        <v>150</v>
      </c>
      <c r="K4" s="21">
        <v>3</v>
      </c>
      <c r="L4" s="178">
        <f t="shared" si="0"/>
        <v>106.14393726401688</v>
      </c>
      <c r="M4" s="21">
        <v>2</v>
      </c>
      <c r="N4" s="178">
        <f t="shared" si="1"/>
        <v>124.94850021680094</v>
      </c>
      <c r="O4" s="179">
        <f t="shared" si="2"/>
        <v>381.09243748081781</v>
      </c>
      <c r="Q4" s="181">
        <v>2</v>
      </c>
      <c r="R4" s="182" t="s">
        <v>403</v>
      </c>
      <c r="S4" s="183" t="s">
        <v>108</v>
      </c>
      <c r="T4" s="184" t="s">
        <v>404</v>
      </c>
      <c r="U4" s="185" t="s">
        <v>56</v>
      </c>
      <c r="V4" s="181" t="s">
        <v>405</v>
      </c>
      <c r="W4" s="182">
        <v>3</v>
      </c>
      <c r="X4" s="182">
        <v>2</v>
      </c>
      <c r="Y4" s="182">
        <v>2</v>
      </c>
    </row>
    <row r="5" spans="1:25" ht="18" customHeight="1" x14ac:dyDescent="0.2">
      <c r="A5" s="18">
        <v>3</v>
      </c>
      <c r="B5" s="173" t="s">
        <v>419</v>
      </c>
      <c r="C5" s="174" t="s">
        <v>420</v>
      </c>
      <c r="D5" s="175" t="s">
        <v>421</v>
      </c>
      <c r="F5" s="172">
        <v>2</v>
      </c>
      <c r="G5" s="77">
        <v>10</v>
      </c>
      <c r="H5" s="176" t="s">
        <v>57</v>
      </c>
      <c r="I5" s="21">
        <v>2</v>
      </c>
      <c r="J5" s="178">
        <f>IF(OR(I5="DSQ",I5="RAF",I5="DNC",I5="DPG"),0,IF(OR(I5="DNS",I5="DNF"),100*(($G5-$G5+1)/$G5)+50*(LOG($G5/$G5)),100*(($G5-I5+1)/$G5)+50*(LOG($G5/I5))))</f>
        <v>124.94850021680094</v>
      </c>
      <c r="K5" s="21">
        <v>1</v>
      </c>
      <c r="L5" s="178">
        <f t="shared" si="0"/>
        <v>150</v>
      </c>
      <c r="M5" s="21">
        <v>4</v>
      </c>
      <c r="N5" s="178">
        <f t="shared" si="1"/>
        <v>89.897000433601875</v>
      </c>
      <c r="O5" s="179">
        <f t="shared" si="2"/>
        <v>364.84550065040281</v>
      </c>
      <c r="Q5" s="181">
        <v>3</v>
      </c>
      <c r="R5" s="182" t="s">
        <v>406</v>
      </c>
      <c r="S5" s="183" t="s">
        <v>407</v>
      </c>
      <c r="T5" s="184" t="s">
        <v>408</v>
      </c>
      <c r="U5" s="185" t="s">
        <v>56</v>
      </c>
      <c r="V5" s="181" t="s">
        <v>409</v>
      </c>
      <c r="W5" s="182">
        <v>2</v>
      </c>
      <c r="X5" s="182">
        <v>3</v>
      </c>
      <c r="Y5" s="182">
        <v>3</v>
      </c>
    </row>
    <row r="6" spans="1:25" ht="18" customHeight="1" x14ac:dyDescent="0.2">
      <c r="A6" s="18">
        <v>4</v>
      </c>
      <c r="B6" s="176" t="s">
        <v>422</v>
      </c>
      <c r="C6" s="174" t="s">
        <v>243</v>
      </c>
      <c r="D6" s="175" t="s">
        <v>423</v>
      </c>
      <c r="F6" s="172">
        <v>3</v>
      </c>
      <c r="G6" s="77">
        <v>10</v>
      </c>
      <c r="H6" s="6" t="s">
        <v>57</v>
      </c>
      <c r="I6" s="21">
        <v>3</v>
      </c>
      <c r="J6" s="178">
        <f>IF(OR(I6="DSQ",I6="RAF",I6="DNC",I6="DPG"),0,IF(OR(I6="DNS",I6="DNF"),100*(($G6-$G6+1)/$G6)+50*(LOG($G6/$G6)),100*(($G6-I6+1)/$G6)+50*(LOG($G6/I6))))</f>
        <v>106.14393726401688</v>
      </c>
      <c r="K6" s="21">
        <v>4</v>
      </c>
      <c r="L6" s="178">
        <f t="shared" si="0"/>
        <v>89.897000433601875</v>
      </c>
      <c r="M6" s="21">
        <v>1</v>
      </c>
      <c r="N6" s="178">
        <f t="shared" si="1"/>
        <v>150</v>
      </c>
      <c r="O6" s="179">
        <f t="shared" si="2"/>
        <v>346.04093769761874</v>
      </c>
      <c r="Q6" s="181">
        <v>4</v>
      </c>
      <c r="R6" s="182" t="s">
        <v>410</v>
      </c>
      <c r="S6" s="183" t="s">
        <v>236</v>
      </c>
      <c r="T6" s="184" t="s">
        <v>411</v>
      </c>
      <c r="U6" s="185" t="s">
        <v>56</v>
      </c>
      <c r="V6" s="181" t="s">
        <v>412</v>
      </c>
      <c r="W6" s="182" t="s">
        <v>24</v>
      </c>
      <c r="X6" s="182">
        <v>4</v>
      </c>
      <c r="Y6" s="182">
        <v>4</v>
      </c>
    </row>
    <row r="7" spans="1:25" ht="18" customHeight="1" x14ac:dyDescent="0.2">
      <c r="A7" s="18">
        <v>5</v>
      </c>
      <c r="B7" s="173" t="s">
        <v>460</v>
      </c>
      <c r="C7" s="174" t="s">
        <v>115</v>
      </c>
      <c r="D7" s="175" t="s">
        <v>461</v>
      </c>
      <c r="F7" s="172">
        <v>1</v>
      </c>
      <c r="G7" s="77">
        <v>6</v>
      </c>
      <c r="H7" s="6" t="s">
        <v>34</v>
      </c>
      <c r="I7" s="21"/>
      <c r="J7" s="178"/>
      <c r="K7" s="21">
        <v>1</v>
      </c>
      <c r="L7" s="178">
        <f t="shared" si="0"/>
        <v>138.90756251918219</v>
      </c>
      <c r="M7" s="21">
        <v>1</v>
      </c>
      <c r="N7" s="178">
        <f t="shared" si="1"/>
        <v>138.90756251918219</v>
      </c>
      <c r="O7" s="179">
        <f t="shared" si="2"/>
        <v>277.81512503836439</v>
      </c>
      <c r="Q7" s="181">
        <v>5</v>
      </c>
      <c r="R7" s="182" t="s">
        <v>413</v>
      </c>
      <c r="S7" s="183" t="s">
        <v>210</v>
      </c>
      <c r="T7" s="184" t="s">
        <v>414</v>
      </c>
      <c r="U7" s="185" t="s">
        <v>56</v>
      </c>
      <c r="V7" s="181" t="s">
        <v>415</v>
      </c>
      <c r="W7" s="182" t="s">
        <v>25</v>
      </c>
      <c r="X7" s="182" t="s">
        <v>25</v>
      </c>
      <c r="Y7" s="182" t="s">
        <v>25</v>
      </c>
    </row>
    <row r="8" spans="1:25" ht="18" customHeight="1" x14ac:dyDescent="0.2">
      <c r="A8" s="18">
        <v>6</v>
      </c>
      <c r="B8" s="173" t="s">
        <v>403</v>
      </c>
      <c r="C8" s="174" t="s">
        <v>108</v>
      </c>
      <c r="D8" s="175" t="s">
        <v>404</v>
      </c>
      <c r="F8" s="172">
        <v>2</v>
      </c>
      <c r="G8" s="77">
        <v>5</v>
      </c>
      <c r="H8" s="176" t="s">
        <v>56</v>
      </c>
      <c r="I8" s="21">
        <v>3</v>
      </c>
      <c r="J8" s="178">
        <f>IF(OR(I8="DSQ",I8="RAF",I8="DNC",I8="DPG"),0,IF(OR(I8="DNS",I8="DNF"),100*(($G8-$G8+1)/$G8)+50*(LOG($G8/$G8)),100*(($G8-I8+1)/$G8)+50*(LOG($G8/I8))))</f>
        <v>71.092437480817821</v>
      </c>
      <c r="K8" s="21">
        <v>2</v>
      </c>
      <c r="L8" s="178">
        <f t="shared" si="0"/>
        <v>99.897000433601875</v>
      </c>
      <c r="M8" s="21">
        <v>2</v>
      </c>
      <c r="N8" s="178">
        <f t="shared" si="1"/>
        <v>99.897000433601875</v>
      </c>
      <c r="O8" s="179">
        <f t="shared" si="2"/>
        <v>270.88643834802156</v>
      </c>
      <c r="Q8" s="172">
        <v>1</v>
      </c>
      <c r="R8" s="173" t="s">
        <v>416</v>
      </c>
      <c r="S8" s="174" t="s">
        <v>113</v>
      </c>
      <c r="T8" s="175" t="s">
        <v>417</v>
      </c>
      <c r="U8" s="176" t="s">
        <v>57</v>
      </c>
      <c r="V8" s="172" t="s">
        <v>418</v>
      </c>
      <c r="W8" s="173">
        <v>1</v>
      </c>
      <c r="X8" s="173">
        <v>3</v>
      </c>
      <c r="Y8" s="173">
        <v>2</v>
      </c>
    </row>
    <row r="9" spans="1:25" ht="18" customHeight="1" x14ac:dyDescent="0.2">
      <c r="A9" s="18">
        <v>7</v>
      </c>
      <c r="B9" s="173" t="s">
        <v>406</v>
      </c>
      <c r="C9" s="174" t="s">
        <v>407</v>
      </c>
      <c r="D9" s="175" t="s">
        <v>408</v>
      </c>
      <c r="F9" s="172">
        <v>3</v>
      </c>
      <c r="G9" s="77">
        <v>5</v>
      </c>
      <c r="H9" s="6" t="s">
        <v>56</v>
      </c>
      <c r="I9" s="21">
        <v>2</v>
      </c>
      <c r="J9" s="178">
        <f>IF(OR(I9="DSQ",I9="RAF",I9="DNC",I9="DPG"),0,IF(OR(I9="DNS",I9="DNF"),100*(($G9-$G9+1)/$G9)+50*(LOG($G9/$G9)),100*(($G9-I9+1)/$G9)+50*(LOG($G9/I9))))</f>
        <v>99.897000433601875</v>
      </c>
      <c r="K9" s="21">
        <v>3</v>
      </c>
      <c r="L9" s="178">
        <f t="shared" si="0"/>
        <v>71.092437480817821</v>
      </c>
      <c r="M9" s="21">
        <v>3</v>
      </c>
      <c r="N9" s="178">
        <f t="shared" si="1"/>
        <v>71.092437480817821</v>
      </c>
      <c r="O9" s="179">
        <f t="shared" si="2"/>
        <v>242.08187539523749</v>
      </c>
      <c r="Q9" s="172">
        <v>2</v>
      </c>
      <c r="R9" s="173" t="s">
        <v>419</v>
      </c>
      <c r="S9" s="174" t="s">
        <v>420</v>
      </c>
      <c r="T9" s="175" t="s">
        <v>421</v>
      </c>
      <c r="U9" s="176" t="s">
        <v>57</v>
      </c>
      <c r="V9" s="172" t="s">
        <v>418</v>
      </c>
      <c r="W9" s="173">
        <v>2</v>
      </c>
      <c r="X9" s="173">
        <v>1</v>
      </c>
      <c r="Y9" s="173">
        <v>4</v>
      </c>
    </row>
    <row r="10" spans="1:25" ht="18" customHeight="1" x14ac:dyDescent="0.2">
      <c r="A10" s="18">
        <v>8</v>
      </c>
      <c r="B10" s="173" t="s">
        <v>424</v>
      </c>
      <c r="C10" s="174" t="s">
        <v>177</v>
      </c>
      <c r="D10" s="175" t="s">
        <v>425</v>
      </c>
      <c r="F10" s="172">
        <v>4</v>
      </c>
      <c r="G10" s="77">
        <v>10</v>
      </c>
      <c r="H10" s="6" t="s">
        <v>57</v>
      </c>
      <c r="I10" s="21" t="s">
        <v>24</v>
      </c>
      <c r="J10" s="178">
        <f>IF(OR(I10="DSQ",I10="RAF",I10="DNC",I10="DPG"),0,IF(OR(I10="DNS",I10="DNF"),100*(($G10-$G10+1)/$G10)+50*(LOG($G10/$G10)),100*(($G10-I10+1)/$G10)+50*(LOG($G10/I10))))</f>
        <v>10</v>
      </c>
      <c r="K10" s="21">
        <v>2</v>
      </c>
      <c r="L10" s="178">
        <f t="shared" si="0"/>
        <v>124.94850021680094</v>
      </c>
      <c r="M10" s="21">
        <v>3</v>
      </c>
      <c r="N10" s="178">
        <f t="shared" si="1"/>
        <v>106.14393726401688</v>
      </c>
      <c r="O10" s="179">
        <f t="shared" si="2"/>
        <v>241.09243748081781</v>
      </c>
      <c r="Q10" s="172">
        <v>3</v>
      </c>
      <c r="R10" s="173" t="s">
        <v>422</v>
      </c>
      <c r="S10" s="174" t="s">
        <v>243</v>
      </c>
      <c r="T10" s="175" t="s">
        <v>423</v>
      </c>
      <c r="U10" s="176" t="s">
        <v>57</v>
      </c>
      <c r="V10" s="172" t="s">
        <v>405</v>
      </c>
      <c r="W10" s="173">
        <v>3</v>
      </c>
      <c r="X10" s="173">
        <v>4</v>
      </c>
      <c r="Y10" s="173">
        <v>1</v>
      </c>
    </row>
    <row r="11" spans="1:25" ht="18" customHeight="1" x14ac:dyDescent="0.2">
      <c r="A11" s="18">
        <v>9</v>
      </c>
      <c r="B11" s="173" t="s">
        <v>443</v>
      </c>
      <c r="C11" s="174" t="s">
        <v>114</v>
      </c>
      <c r="D11" s="175" t="s">
        <v>444</v>
      </c>
      <c r="F11" s="172">
        <v>1</v>
      </c>
      <c r="G11" s="77">
        <v>6</v>
      </c>
      <c r="H11" s="6" t="s">
        <v>36</v>
      </c>
      <c r="I11" s="21"/>
      <c r="J11" s="178"/>
      <c r="K11" s="21">
        <v>1</v>
      </c>
      <c r="L11" s="178">
        <f t="shared" si="0"/>
        <v>138.90756251918219</v>
      </c>
      <c r="M11" s="21">
        <v>3</v>
      </c>
      <c r="N11" s="178">
        <f t="shared" si="1"/>
        <v>81.71816644986572</v>
      </c>
      <c r="O11" s="179">
        <f t="shared" si="2"/>
        <v>220.62572896904791</v>
      </c>
      <c r="Q11" s="172">
        <v>4</v>
      </c>
      <c r="R11" s="173" t="s">
        <v>424</v>
      </c>
      <c r="S11" s="174" t="s">
        <v>177</v>
      </c>
      <c r="T11" s="175" t="s">
        <v>425</v>
      </c>
      <c r="U11" s="176" t="s">
        <v>57</v>
      </c>
      <c r="V11" s="172" t="s">
        <v>409</v>
      </c>
      <c r="W11" s="173" t="s">
        <v>24</v>
      </c>
      <c r="X11" s="173">
        <v>2</v>
      </c>
      <c r="Y11" s="173">
        <v>3</v>
      </c>
    </row>
    <row r="12" spans="1:25" ht="18" customHeight="1" x14ac:dyDescent="0.2">
      <c r="A12" s="18">
        <v>10</v>
      </c>
      <c r="B12" s="173" t="s">
        <v>462</v>
      </c>
      <c r="C12" s="174" t="s">
        <v>76</v>
      </c>
      <c r="D12" s="175" t="s">
        <v>463</v>
      </c>
      <c r="F12" s="172">
        <v>2</v>
      </c>
      <c r="G12" s="77">
        <v>6</v>
      </c>
      <c r="H12" s="6" t="s">
        <v>34</v>
      </c>
      <c r="I12" s="21"/>
      <c r="J12" s="178"/>
      <c r="K12" s="21">
        <v>2</v>
      </c>
      <c r="L12" s="178">
        <f t="shared" si="0"/>
        <v>107.18939606931647</v>
      </c>
      <c r="M12" s="21">
        <v>2</v>
      </c>
      <c r="N12" s="178">
        <f t="shared" si="1"/>
        <v>107.18939606931647</v>
      </c>
      <c r="O12" s="179">
        <f t="shared" si="2"/>
        <v>214.37879213863295</v>
      </c>
      <c r="Q12" s="172">
        <v>5</v>
      </c>
      <c r="R12" s="173" t="s">
        <v>426</v>
      </c>
      <c r="S12" s="174" t="s">
        <v>245</v>
      </c>
      <c r="T12" s="175" t="s">
        <v>427</v>
      </c>
      <c r="U12" s="176" t="s">
        <v>57</v>
      </c>
      <c r="V12" s="172" t="s">
        <v>428</v>
      </c>
      <c r="W12" s="173" t="s">
        <v>24</v>
      </c>
      <c r="X12" s="173">
        <v>5</v>
      </c>
      <c r="Y12" s="173" t="s">
        <v>24</v>
      </c>
    </row>
    <row r="13" spans="1:25" ht="18" customHeight="1" x14ac:dyDescent="0.2">
      <c r="A13" s="18">
        <v>11</v>
      </c>
      <c r="B13" s="176" t="s">
        <v>445</v>
      </c>
      <c r="C13" s="174" t="s">
        <v>121</v>
      </c>
      <c r="D13" s="175" t="s">
        <v>446</v>
      </c>
      <c r="F13" s="172">
        <v>2</v>
      </c>
      <c r="G13" s="77">
        <v>6</v>
      </c>
      <c r="H13" s="6" t="s">
        <v>36</v>
      </c>
      <c r="I13" s="21"/>
      <c r="J13" s="178"/>
      <c r="K13" s="21">
        <v>4</v>
      </c>
      <c r="L13" s="178">
        <f t="shared" si="0"/>
        <v>58.80456295278406</v>
      </c>
      <c r="M13" s="21">
        <v>1</v>
      </c>
      <c r="N13" s="178">
        <f t="shared" si="1"/>
        <v>138.90756251918219</v>
      </c>
      <c r="O13" s="179">
        <f t="shared" si="2"/>
        <v>197.71212547196626</v>
      </c>
      <c r="Q13" s="172">
        <v>6</v>
      </c>
      <c r="R13" s="173" t="s">
        <v>429</v>
      </c>
      <c r="S13" s="174" t="s">
        <v>129</v>
      </c>
      <c r="T13" s="175" t="s">
        <v>430</v>
      </c>
      <c r="U13" s="176" t="s">
        <v>57</v>
      </c>
      <c r="V13" s="172" t="s">
        <v>431</v>
      </c>
      <c r="W13" s="173" t="s">
        <v>24</v>
      </c>
      <c r="X13" s="173" t="s">
        <v>24</v>
      </c>
      <c r="Y13" s="173" t="s">
        <v>25</v>
      </c>
    </row>
    <row r="14" spans="1:25" ht="18" customHeight="1" x14ac:dyDescent="0.2">
      <c r="A14" s="18">
        <v>12</v>
      </c>
      <c r="B14" s="173" t="s">
        <v>447</v>
      </c>
      <c r="C14" s="174" t="s">
        <v>104</v>
      </c>
      <c r="D14" s="175" t="s">
        <v>448</v>
      </c>
      <c r="F14" s="172">
        <v>3</v>
      </c>
      <c r="G14" s="77">
        <v>6</v>
      </c>
      <c r="H14" s="6" t="s">
        <v>36</v>
      </c>
      <c r="I14" s="21"/>
      <c r="J14" s="178"/>
      <c r="K14" s="21">
        <v>3</v>
      </c>
      <c r="L14" s="178">
        <f t="shared" si="0"/>
        <v>81.71816644986572</v>
      </c>
      <c r="M14" s="21">
        <v>2</v>
      </c>
      <c r="N14" s="178">
        <f t="shared" si="1"/>
        <v>107.18939606931647</v>
      </c>
      <c r="O14" s="179">
        <f t="shared" si="2"/>
        <v>188.90756251918219</v>
      </c>
      <c r="Q14" s="172">
        <v>6</v>
      </c>
      <c r="R14" s="173" t="s">
        <v>432</v>
      </c>
      <c r="S14" s="174" t="s">
        <v>131</v>
      </c>
      <c r="T14" s="175" t="s">
        <v>433</v>
      </c>
      <c r="U14" s="176" t="s">
        <v>57</v>
      </c>
      <c r="V14" s="172" t="s">
        <v>431</v>
      </c>
      <c r="W14" s="173" t="s">
        <v>24</v>
      </c>
      <c r="X14" s="173" t="s">
        <v>24</v>
      </c>
      <c r="Y14" s="173" t="s">
        <v>24</v>
      </c>
    </row>
    <row r="15" spans="1:25" ht="18" customHeight="1" x14ac:dyDescent="0.2">
      <c r="A15" s="18">
        <v>13</v>
      </c>
      <c r="B15" s="173" t="s">
        <v>449</v>
      </c>
      <c r="C15" s="174" t="s">
        <v>450</v>
      </c>
      <c r="D15" s="175" t="s">
        <v>451</v>
      </c>
      <c r="F15" s="172">
        <v>4</v>
      </c>
      <c r="G15" s="77">
        <v>6</v>
      </c>
      <c r="H15" s="6" t="s">
        <v>36</v>
      </c>
      <c r="I15" s="21"/>
      <c r="J15" s="178"/>
      <c r="K15" s="21">
        <v>2</v>
      </c>
      <c r="L15" s="178">
        <f t="shared" si="0"/>
        <v>107.18939606931647</v>
      </c>
      <c r="M15" s="21">
        <v>4</v>
      </c>
      <c r="N15" s="178">
        <f t="shared" si="1"/>
        <v>58.80456295278406</v>
      </c>
      <c r="O15" s="179">
        <f t="shared" si="2"/>
        <v>165.99395902210054</v>
      </c>
      <c r="Q15" s="172">
        <v>6</v>
      </c>
      <c r="R15" s="173" t="s">
        <v>434</v>
      </c>
      <c r="S15" s="174" t="s">
        <v>435</v>
      </c>
      <c r="T15" s="175" t="s">
        <v>436</v>
      </c>
      <c r="U15" s="176" t="s">
        <v>57</v>
      </c>
      <c r="V15" s="172" t="s">
        <v>431</v>
      </c>
      <c r="W15" s="173" t="s">
        <v>24</v>
      </c>
      <c r="X15" s="173" t="s">
        <v>24</v>
      </c>
      <c r="Y15" s="173" t="s">
        <v>24</v>
      </c>
    </row>
    <row r="16" spans="1:25" ht="18" customHeight="1" x14ac:dyDescent="0.2">
      <c r="A16" s="18">
        <v>14</v>
      </c>
      <c r="B16" s="173" t="s">
        <v>464</v>
      </c>
      <c r="C16" s="174" t="s">
        <v>86</v>
      </c>
      <c r="D16" s="175" t="s">
        <v>465</v>
      </c>
      <c r="F16" s="172">
        <v>3</v>
      </c>
      <c r="G16" s="77">
        <v>6</v>
      </c>
      <c r="H16" s="176" t="s">
        <v>34</v>
      </c>
      <c r="I16" s="21"/>
      <c r="J16" s="178"/>
      <c r="K16" s="21">
        <v>4</v>
      </c>
      <c r="L16" s="178">
        <f t="shared" si="0"/>
        <v>58.80456295278406</v>
      </c>
      <c r="M16" s="21">
        <v>3</v>
      </c>
      <c r="N16" s="178">
        <f t="shared" si="1"/>
        <v>81.71816644986572</v>
      </c>
      <c r="O16" s="179">
        <f t="shared" si="2"/>
        <v>140.52272940264979</v>
      </c>
      <c r="Q16" s="172">
        <v>6</v>
      </c>
      <c r="R16" s="173" t="s">
        <v>437</v>
      </c>
      <c r="S16" s="174" t="s">
        <v>438</v>
      </c>
      <c r="T16" s="175" t="s">
        <v>439</v>
      </c>
      <c r="U16" s="176" t="s">
        <v>57</v>
      </c>
      <c r="V16" s="172" t="s">
        <v>431</v>
      </c>
      <c r="W16" s="173" t="s">
        <v>24</v>
      </c>
      <c r="X16" s="173" t="s">
        <v>24</v>
      </c>
      <c r="Y16" s="173" t="s">
        <v>24</v>
      </c>
    </row>
    <row r="17" spans="1:25" ht="18" customHeight="1" x14ac:dyDescent="0.2">
      <c r="A17" s="18">
        <v>15</v>
      </c>
      <c r="B17" s="173" t="s">
        <v>467</v>
      </c>
      <c r="C17" s="174" t="s">
        <v>196</v>
      </c>
      <c r="D17" s="175" t="s">
        <v>468</v>
      </c>
      <c r="F17" s="172">
        <v>4</v>
      </c>
      <c r="G17" s="77">
        <v>6</v>
      </c>
      <c r="H17" s="6" t="s">
        <v>34</v>
      </c>
      <c r="I17" s="21"/>
      <c r="J17" s="178"/>
      <c r="K17" s="21">
        <v>3</v>
      </c>
      <c r="L17" s="178">
        <f t="shared" si="0"/>
        <v>81.71816644986572</v>
      </c>
      <c r="M17" s="21">
        <v>4</v>
      </c>
      <c r="N17" s="178">
        <f t="shared" si="1"/>
        <v>58.80456295278406</v>
      </c>
      <c r="O17" s="179">
        <f t="shared" si="2"/>
        <v>140.52272940264979</v>
      </c>
      <c r="Q17" s="172">
        <v>6</v>
      </c>
      <c r="R17" s="173" t="s">
        <v>440</v>
      </c>
      <c r="S17" s="174" t="s">
        <v>441</v>
      </c>
      <c r="T17" s="175" t="s">
        <v>442</v>
      </c>
      <c r="U17" s="176" t="s">
        <v>57</v>
      </c>
      <c r="V17" s="172" t="s">
        <v>431</v>
      </c>
      <c r="W17" s="173" t="s">
        <v>24</v>
      </c>
      <c r="X17" s="173" t="s">
        <v>24</v>
      </c>
      <c r="Y17" s="173" t="s">
        <v>25</v>
      </c>
    </row>
    <row r="18" spans="1:25" ht="18" customHeight="1" x14ac:dyDescent="0.2">
      <c r="A18" s="18">
        <v>16</v>
      </c>
      <c r="B18" s="173" t="s">
        <v>410</v>
      </c>
      <c r="C18" s="174" t="s">
        <v>236</v>
      </c>
      <c r="D18" s="175" t="s">
        <v>411</v>
      </c>
      <c r="F18" s="172">
        <v>4</v>
      </c>
      <c r="G18" s="77">
        <v>5</v>
      </c>
      <c r="H18" s="6" t="s">
        <v>56</v>
      </c>
      <c r="I18" s="21" t="s">
        <v>24</v>
      </c>
      <c r="J18" s="178">
        <f>IF(OR(I18="DSQ",I18="RAF",I18="DNC",I18="DPG"),0,IF(OR(I18="DNS",I18="DNF"),100*(($G18-$G18+1)/$G18)+50*(LOG($G18/$G18)),100*(($G18-I18+1)/$G18)+50*(LOG($G18/I18))))</f>
        <v>20</v>
      </c>
      <c r="K18" s="21">
        <v>4</v>
      </c>
      <c r="L18" s="178">
        <f t="shared" si="0"/>
        <v>44.845500650402819</v>
      </c>
      <c r="M18" s="21">
        <v>4</v>
      </c>
      <c r="N18" s="178">
        <f t="shared" si="1"/>
        <v>44.845500650402819</v>
      </c>
      <c r="O18" s="179">
        <f t="shared" si="2"/>
        <v>109.69100130080562</v>
      </c>
      <c r="Q18" s="181">
        <v>1</v>
      </c>
      <c r="R18" s="182" t="s">
        <v>443</v>
      </c>
      <c r="S18" s="183" t="s">
        <v>114</v>
      </c>
      <c r="T18" s="184" t="s">
        <v>444</v>
      </c>
      <c r="U18" s="185" t="s">
        <v>36</v>
      </c>
      <c r="V18" s="181" t="s">
        <v>405</v>
      </c>
      <c r="W18" s="182"/>
      <c r="X18" s="182">
        <v>1</v>
      </c>
      <c r="Y18" s="182">
        <v>3</v>
      </c>
    </row>
    <row r="19" spans="1:25" ht="18" customHeight="1" x14ac:dyDescent="0.2">
      <c r="A19" s="18">
        <v>17</v>
      </c>
      <c r="B19" s="173" t="s">
        <v>426</v>
      </c>
      <c r="C19" s="174" t="s">
        <v>245</v>
      </c>
      <c r="D19" s="175" t="s">
        <v>427</v>
      </c>
      <c r="F19" s="172">
        <v>5</v>
      </c>
      <c r="G19" s="77">
        <v>10</v>
      </c>
      <c r="H19" s="6" t="s">
        <v>57</v>
      </c>
      <c r="I19" s="21" t="s">
        <v>24</v>
      </c>
      <c r="J19" s="178">
        <f>IF(OR(I19="DSQ",I19="RAF",I19="DNC",I19="DPG"),0,IF(OR(I19="DNS",I19="DNF"),100*(($G19-$G19+1)/$G19)+50*(LOG($G19/$G19)),100*(($G19-I19+1)/$G19)+50*(LOG($G19/I19))))</f>
        <v>10</v>
      </c>
      <c r="K19" s="21">
        <v>5</v>
      </c>
      <c r="L19" s="178">
        <f t="shared" si="0"/>
        <v>75.051499783199063</v>
      </c>
      <c r="M19" s="21" t="s">
        <v>24</v>
      </c>
      <c r="N19" s="178">
        <f t="shared" si="1"/>
        <v>10</v>
      </c>
      <c r="O19" s="179">
        <f t="shared" si="2"/>
        <v>95.051499783199063</v>
      </c>
      <c r="Q19" s="181">
        <v>2</v>
      </c>
      <c r="R19" s="182" t="s">
        <v>445</v>
      </c>
      <c r="S19" s="183" t="s">
        <v>121</v>
      </c>
      <c r="T19" s="184" t="s">
        <v>446</v>
      </c>
      <c r="U19" s="185" t="s">
        <v>36</v>
      </c>
      <c r="V19" s="181" t="s">
        <v>409</v>
      </c>
      <c r="W19" s="182"/>
      <c r="X19" s="182">
        <v>4</v>
      </c>
      <c r="Y19" s="182">
        <v>1</v>
      </c>
    </row>
    <row r="20" spans="1:25" ht="18" customHeight="1" x14ac:dyDescent="0.2">
      <c r="A20" s="18">
        <v>18</v>
      </c>
      <c r="B20" s="173" t="s">
        <v>469</v>
      </c>
      <c r="C20" s="174" t="s">
        <v>470</v>
      </c>
      <c r="D20" s="175" t="s">
        <v>471</v>
      </c>
      <c r="F20" s="172">
        <v>5</v>
      </c>
      <c r="G20" s="77">
        <v>6</v>
      </c>
      <c r="H20" s="176" t="s">
        <v>34</v>
      </c>
      <c r="I20" s="21"/>
      <c r="J20" s="178"/>
      <c r="K20" s="21">
        <v>5</v>
      </c>
      <c r="L20" s="178">
        <f t="shared" si="0"/>
        <v>37.29239563571457</v>
      </c>
      <c r="M20" s="21">
        <v>5</v>
      </c>
      <c r="N20" s="178">
        <f t="shared" si="1"/>
        <v>37.29239563571457</v>
      </c>
      <c r="O20" s="179">
        <f t="shared" si="2"/>
        <v>74.58479127142914</v>
      </c>
      <c r="Q20" s="181">
        <v>3</v>
      </c>
      <c r="R20" s="182" t="s">
        <v>447</v>
      </c>
      <c r="S20" s="183" t="s">
        <v>104</v>
      </c>
      <c r="T20" s="184" t="s">
        <v>448</v>
      </c>
      <c r="U20" s="185" t="s">
        <v>36</v>
      </c>
      <c r="V20" s="181" t="s">
        <v>409</v>
      </c>
      <c r="W20" s="182"/>
      <c r="X20" s="182">
        <v>3</v>
      </c>
      <c r="Y20" s="182">
        <v>2</v>
      </c>
    </row>
    <row r="21" spans="1:25" ht="18" customHeight="1" x14ac:dyDescent="0.2">
      <c r="A21" s="18">
        <v>19</v>
      </c>
      <c r="B21" s="173" t="s">
        <v>453</v>
      </c>
      <c r="C21" s="174" t="s">
        <v>454</v>
      </c>
      <c r="D21" s="175" t="s">
        <v>455</v>
      </c>
      <c r="F21" s="172">
        <v>5</v>
      </c>
      <c r="G21" s="77">
        <v>6</v>
      </c>
      <c r="H21" s="6" t="s">
        <v>36</v>
      </c>
      <c r="I21" s="21"/>
      <c r="J21" s="178"/>
      <c r="K21" s="21">
        <v>5</v>
      </c>
      <c r="L21" s="178">
        <f t="shared" si="0"/>
        <v>37.29239563571457</v>
      </c>
      <c r="M21" s="21" t="s">
        <v>24</v>
      </c>
      <c r="N21" s="178">
        <f t="shared" si="1"/>
        <v>16.666666666666664</v>
      </c>
      <c r="O21" s="179">
        <f t="shared" si="2"/>
        <v>53.959062302381234</v>
      </c>
      <c r="Q21" s="181">
        <v>4</v>
      </c>
      <c r="R21" s="182" t="s">
        <v>449</v>
      </c>
      <c r="S21" s="183" t="s">
        <v>450</v>
      </c>
      <c r="T21" s="186" t="s">
        <v>451</v>
      </c>
      <c r="U21" s="185" t="s">
        <v>36</v>
      </c>
      <c r="V21" s="181" t="s">
        <v>452</v>
      </c>
      <c r="W21" s="182"/>
      <c r="X21" s="182">
        <v>2</v>
      </c>
      <c r="Y21" s="182">
        <v>4</v>
      </c>
    </row>
    <row r="22" spans="1:25" ht="18" customHeight="1" x14ac:dyDescent="0.2">
      <c r="A22" s="18">
        <v>20</v>
      </c>
      <c r="B22" s="176" t="s">
        <v>456</v>
      </c>
      <c r="C22" s="174" t="s">
        <v>457</v>
      </c>
      <c r="D22" s="175" t="s">
        <v>458</v>
      </c>
      <c r="F22" s="172">
        <v>6</v>
      </c>
      <c r="G22" s="77">
        <v>6</v>
      </c>
      <c r="H22" s="6" t="s">
        <v>36</v>
      </c>
      <c r="I22" s="21"/>
      <c r="J22" s="178"/>
      <c r="K22" s="21" t="s">
        <v>24</v>
      </c>
      <c r="L22" s="178">
        <f t="shared" si="0"/>
        <v>16.666666666666664</v>
      </c>
      <c r="M22" s="21" t="s">
        <v>24</v>
      </c>
      <c r="N22" s="178">
        <f t="shared" si="1"/>
        <v>16.666666666666664</v>
      </c>
      <c r="O22" s="179">
        <f t="shared" si="2"/>
        <v>33.333333333333329</v>
      </c>
      <c r="Q22" s="181">
        <v>5</v>
      </c>
      <c r="R22" s="182" t="s">
        <v>453</v>
      </c>
      <c r="S22" s="183" t="s">
        <v>454</v>
      </c>
      <c r="T22" s="184" t="s">
        <v>455</v>
      </c>
      <c r="U22" s="185" t="s">
        <v>36</v>
      </c>
      <c r="V22" s="181" t="s">
        <v>415</v>
      </c>
      <c r="W22" s="182"/>
      <c r="X22" s="182">
        <v>5</v>
      </c>
      <c r="Y22" s="182" t="s">
        <v>24</v>
      </c>
    </row>
    <row r="23" spans="1:25" ht="18" customHeight="1" x14ac:dyDescent="0.2">
      <c r="A23" s="18">
        <v>21</v>
      </c>
      <c r="B23" s="173" t="s">
        <v>473</v>
      </c>
      <c r="C23" s="174" t="s">
        <v>77</v>
      </c>
      <c r="D23" s="175" t="s">
        <v>474</v>
      </c>
      <c r="F23" s="172">
        <v>6</v>
      </c>
      <c r="G23" s="77">
        <v>6</v>
      </c>
      <c r="H23" s="176" t="s">
        <v>34</v>
      </c>
      <c r="I23" s="21"/>
      <c r="J23" s="178"/>
      <c r="K23" s="21">
        <v>6</v>
      </c>
      <c r="L23" s="178">
        <f t="shared" si="0"/>
        <v>16.666666666666664</v>
      </c>
      <c r="M23" s="21" t="s">
        <v>24</v>
      </c>
      <c r="N23" s="178">
        <f t="shared" si="1"/>
        <v>16.666666666666664</v>
      </c>
      <c r="O23" s="179">
        <f t="shared" si="2"/>
        <v>33.333333333333329</v>
      </c>
      <c r="Q23" s="181">
        <v>6</v>
      </c>
      <c r="R23" s="182" t="s">
        <v>456</v>
      </c>
      <c r="S23" s="183" t="s">
        <v>457</v>
      </c>
      <c r="T23" s="184" t="s">
        <v>458</v>
      </c>
      <c r="U23" s="185" t="s">
        <v>36</v>
      </c>
      <c r="V23" s="181" t="s">
        <v>459</v>
      </c>
      <c r="W23" s="182"/>
      <c r="X23" s="182" t="s">
        <v>24</v>
      </c>
      <c r="Y23" s="182" t="s">
        <v>24</v>
      </c>
    </row>
    <row r="24" spans="1:25" ht="18" customHeight="1" x14ac:dyDescent="0.2">
      <c r="A24" s="18">
        <v>22</v>
      </c>
      <c r="B24" s="173" t="s">
        <v>432</v>
      </c>
      <c r="C24" s="174" t="s">
        <v>131</v>
      </c>
      <c r="D24" s="175" t="s">
        <v>433</v>
      </c>
      <c r="F24" s="172">
        <v>6</v>
      </c>
      <c r="G24" s="77">
        <v>10</v>
      </c>
      <c r="H24" s="6" t="s">
        <v>57</v>
      </c>
      <c r="I24" s="21" t="s">
        <v>24</v>
      </c>
      <c r="J24" s="178">
        <f t="shared" ref="J24:J29" si="3">IF(OR(I24="DSQ",I24="RAF",I24="DNC",I24="DPG"),0,IF(OR(I24="DNS",I24="DNF"),100*(($G24-$G24+1)/$G24)+50*(LOG($G24/$G24)),100*(($G24-I24+1)/$G24)+50*(LOG($G24/I24))))</f>
        <v>10</v>
      </c>
      <c r="K24" s="21" t="s">
        <v>24</v>
      </c>
      <c r="L24" s="178">
        <f t="shared" si="0"/>
        <v>10</v>
      </c>
      <c r="M24" s="21" t="s">
        <v>24</v>
      </c>
      <c r="N24" s="178">
        <f t="shared" si="1"/>
        <v>10</v>
      </c>
      <c r="O24" s="179">
        <f t="shared" si="2"/>
        <v>30</v>
      </c>
      <c r="Q24" s="172">
        <v>1</v>
      </c>
      <c r="R24" s="173" t="s">
        <v>460</v>
      </c>
      <c r="S24" s="174" t="s">
        <v>115</v>
      </c>
      <c r="T24" s="175" t="s">
        <v>461</v>
      </c>
      <c r="U24" s="176" t="s">
        <v>34</v>
      </c>
      <c r="V24" s="172" t="s">
        <v>402</v>
      </c>
      <c r="W24" s="173"/>
      <c r="X24" s="173">
        <v>1</v>
      </c>
      <c r="Y24" s="173">
        <v>1</v>
      </c>
    </row>
    <row r="25" spans="1:25" ht="18" customHeight="1" x14ac:dyDescent="0.2">
      <c r="A25" s="18">
        <v>23</v>
      </c>
      <c r="B25" s="173" t="s">
        <v>434</v>
      </c>
      <c r="C25" s="174" t="s">
        <v>435</v>
      </c>
      <c r="D25" s="175" t="s">
        <v>436</v>
      </c>
      <c r="F25" s="172">
        <v>6</v>
      </c>
      <c r="G25" s="77">
        <v>10</v>
      </c>
      <c r="H25" s="6" t="s">
        <v>57</v>
      </c>
      <c r="I25" s="21" t="s">
        <v>24</v>
      </c>
      <c r="J25" s="178">
        <f t="shared" si="3"/>
        <v>10</v>
      </c>
      <c r="K25" s="21" t="s">
        <v>24</v>
      </c>
      <c r="L25" s="178">
        <f t="shared" si="0"/>
        <v>10</v>
      </c>
      <c r="M25" s="21" t="s">
        <v>24</v>
      </c>
      <c r="N25" s="178">
        <f t="shared" si="1"/>
        <v>10</v>
      </c>
      <c r="O25" s="179">
        <f t="shared" si="2"/>
        <v>30</v>
      </c>
      <c r="Q25" s="172">
        <v>2</v>
      </c>
      <c r="R25" s="173" t="s">
        <v>462</v>
      </c>
      <c r="S25" s="174" t="s">
        <v>76</v>
      </c>
      <c r="T25" s="175" t="s">
        <v>463</v>
      </c>
      <c r="U25" s="176" t="s">
        <v>34</v>
      </c>
      <c r="V25" s="172" t="s">
        <v>405</v>
      </c>
      <c r="W25" s="173"/>
      <c r="X25" s="173">
        <v>2</v>
      </c>
      <c r="Y25" s="173">
        <v>2</v>
      </c>
    </row>
    <row r="26" spans="1:25" ht="18" customHeight="1" x14ac:dyDescent="0.2">
      <c r="A26" s="18">
        <v>24</v>
      </c>
      <c r="B26" s="173" t="s">
        <v>437</v>
      </c>
      <c r="C26" s="174" t="s">
        <v>438</v>
      </c>
      <c r="D26" s="175" t="s">
        <v>439</v>
      </c>
      <c r="F26" s="172">
        <v>6</v>
      </c>
      <c r="G26" s="77">
        <v>10</v>
      </c>
      <c r="H26" s="6" t="s">
        <v>57</v>
      </c>
      <c r="I26" s="21" t="s">
        <v>24</v>
      </c>
      <c r="J26" s="178">
        <f t="shared" si="3"/>
        <v>10</v>
      </c>
      <c r="K26" s="21" t="s">
        <v>24</v>
      </c>
      <c r="L26" s="178">
        <f t="shared" si="0"/>
        <v>10</v>
      </c>
      <c r="M26" s="21" t="s">
        <v>24</v>
      </c>
      <c r="N26" s="178">
        <f t="shared" si="1"/>
        <v>10</v>
      </c>
      <c r="O26" s="179">
        <f t="shared" si="2"/>
        <v>30</v>
      </c>
      <c r="Q26" s="172">
        <v>3</v>
      </c>
      <c r="R26" s="173" t="s">
        <v>464</v>
      </c>
      <c r="S26" s="174" t="s">
        <v>86</v>
      </c>
      <c r="T26" s="175" t="s">
        <v>465</v>
      </c>
      <c r="U26" s="176" t="s">
        <v>34</v>
      </c>
      <c r="V26" s="172" t="s">
        <v>466</v>
      </c>
      <c r="W26" s="173"/>
      <c r="X26" s="173">
        <v>4</v>
      </c>
      <c r="Y26" s="173">
        <v>3</v>
      </c>
    </row>
    <row r="27" spans="1:25" ht="18" customHeight="1" x14ac:dyDescent="0.2">
      <c r="A27" s="18">
        <v>25</v>
      </c>
      <c r="B27" s="176" t="s">
        <v>429</v>
      </c>
      <c r="C27" s="174" t="s">
        <v>129</v>
      </c>
      <c r="D27" s="175" t="s">
        <v>430</v>
      </c>
      <c r="F27" s="172">
        <v>6</v>
      </c>
      <c r="G27" s="77">
        <v>10</v>
      </c>
      <c r="H27" s="6" t="s">
        <v>57</v>
      </c>
      <c r="I27" s="21" t="s">
        <v>24</v>
      </c>
      <c r="J27" s="178">
        <f t="shared" si="3"/>
        <v>10</v>
      </c>
      <c r="K27" s="21" t="s">
        <v>24</v>
      </c>
      <c r="L27" s="178">
        <f t="shared" si="0"/>
        <v>10</v>
      </c>
      <c r="M27" s="21" t="s">
        <v>25</v>
      </c>
      <c r="N27" s="178">
        <f t="shared" si="1"/>
        <v>0</v>
      </c>
      <c r="O27" s="179">
        <f t="shared" si="2"/>
        <v>20</v>
      </c>
      <c r="Q27" s="172">
        <v>4</v>
      </c>
      <c r="R27" s="173" t="s">
        <v>467</v>
      </c>
      <c r="S27" s="174" t="s">
        <v>196</v>
      </c>
      <c r="T27" s="175" t="s">
        <v>468</v>
      </c>
      <c r="U27" s="176" t="s">
        <v>34</v>
      </c>
      <c r="V27" s="172" t="s">
        <v>466</v>
      </c>
      <c r="W27" s="173"/>
      <c r="X27" s="173">
        <v>3</v>
      </c>
      <c r="Y27" s="173">
        <v>4</v>
      </c>
    </row>
    <row r="28" spans="1:25" ht="18" customHeight="1" x14ac:dyDescent="0.2">
      <c r="A28" s="18">
        <v>26</v>
      </c>
      <c r="B28" s="173" t="s">
        <v>440</v>
      </c>
      <c r="C28" s="174" t="s">
        <v>441</v>
      </c>
      <c r="D28" s="175" t="s">
        <v>442</v>
      </c>
      <c r="F28" s="172">
        <v>6</v>
      </c>
      <c r="G28" s="77">
        <v>10</v>
      </c>
      <c r="H28" s="176" t="s">
        <v>57</v>
      </c>
      <c r="I28" s="21" t="s">
        <v>24</v>
      </c>
      <c r="J28" s="178">
        <f t="shared" si="3"/>
        <v>10</v>
      </c>
      <c r="K28" s="21" t="s">
        <v>24</v>
      </c>
      <c r="L28" s="178">
        <f t="shared" si="0"/>
        <v>10</v>
      </c>
      <c r="M28" s="21" t="s">
        <v>25</v>
      </c>
      <c r="N28" s="178">
        <f t="shared" si="1"/>
        <v>0</v>
      </c>
      <c r="O28" s="179">
        <f t="shared" si="2"/>
        <v>20</v>
      </c>
      <c r="Q28" s="172">
        <v>5</v>
      </c>
      <c r="R28" s="173" t="s">
        <v>469</v>
      </c>
      <c r="S28" s="174" t="s">
        <v>470</v>
      </c>
      <c r="T28" s="175" t="s">
        <v>471</v>
      </c>
      <c r="U28" s="176" t="s">
        <v>34</v>
      </c>
      <c r="V28" s="172" t="s">
        <v>472</v>
      </c>
      <c r="W28" s="173"/>
      <c r="X28" s="173">
        <v>5</v>
      </c>
      <c r="Y28" s="173">
        <v>5</v>
      </c>
    </row>
    <row r="29" spans="1:25" ht="18" customHeight="1" x14ac:dyDescent="0.2">
      <c r="A29" s="18">
        <v>27</v>
      </c>
      <c r="B29" s="173" t="s">
        <v>413</v>
      </c>
      <c r="C29" s="174" t="s">
        <v>210</v>
      </c>
      <c r="D29" s="175" t="s">
        <v>414</v>
      </c>
      <c r="F29" s="172">
        <v>5</v>
      </c>
      <c r="G29" s="77">
        <v>5</v>
      </c>
      <c r="H29" s="6" t="s">
        <v>56</v>
      </c>
      <c r="I29" s="21" t="s">
        <v>25</v>
      </c>
      <c r="J29" s="178">
        <f t="shared" si="3"/>
        <v>0</v>
      </c>
      <c r="K29" s="21" t="s">
        <v>25</v>
      </c>
      <c r="L29" s="178">
        <f t="shared" si="0"/>
        <v>0</v>
      </c>
      <c r="M29" s="21" t="s">
        <v>25</v>
      </c>
      <c r="N29" s="178">
        <f t="shared" si="1"/>
        <v>0</v>
      </c>
      <c r="O29" s="179">
        <f t="shared" si="2"/>
        <v>0</v>
      </c>
      <c r="Q29" s="172">
        <v>6</v>
      </c>
      <c r="R29" s="173" t="s">
        <v>473</v>
      </c>
      <c r="S29" s="174" t="s">
        <v>77</v>
      </c>
      <c r="T29" s="175" t="s">
        <v>474</v>
      </c>
      <c r="U29" s="176" t="s">
        <v>34</v>
      </c>
      <c r="V29" s="172" t="s">
        <v>475</v>
      </c>
      <c r="W29" s="173"/>
      <c r="X29" s="173">
        <v>6</v>
      </c>
      <c r="Y29" s="173" t="s">
        <v>24</v>
      </c>
    </row>
    <row r="30" spans="1:25" ht="15.75" customHeight="1" x14ac:dyDescent="0.2">
      <c r="J30" s="23"/>
      <c r="L30" s="23"/>
      <c r="N30" s="23"/>
    </row>
    <row r="31" spans="1:25" ht="15.75" customHeight="1" x14ac:dyDescent="0.2">
      <c r="J31" s="23"/>
      <c r="L31" s="23"/>
      <c r="M31" s="87"/>
      <c r="N31" s="87"/>
      <c r="O31" s="114"/>
      <c r="R31" s="87"/>
      <c r="W31" s="17"/>
      <c r="X31" s="17"/>
      <c r="Y31" s="17"/>
    </row>
    <row r="32" spans="1:25" ht="15.75" customHeight="1" x14ac:dyDescent="0.2">
      <c r="J32" s="87"/>
      <c r="K32" s="87"/>
      <c r="L32" s="87"/>
      <c r="N32" s="87"/>
      <c r="R32" s="87"/>
      <c r="T32" s="17"/>
      <c r="U32" s="17"/>
      <c r="V32" s="17"/>
      <c r="W32" s="17"/>
      <c r="X32" s="17"/>
      <c r="Y32" s="17"/>
    </row>
    <row r="33" spans="10:25" ht="15.75" customHeight="1" x14ac:dyDescent="0.2">
      <c r="J33" s="87"/>
      <c r="K33" s="87"/>
      <c r="L33" s="87"/>
      <c r="N33" s="87"/>
      <c r="R33" s="87"/>
      <c r="T33" s="17"/>
      <c r="U33" s="17"/>
      <c r="V33" s="17"/>
      <c r="W33" s="17"/>
      <c r="X33" s="17"/>
      <c r="Y33" s="17"/>
    </row>
    <row r="34" spans="10:25" ht="15.75" customHeight="1" x14ac:dyDescent="0.2">
      <c r="J34" s="87"/>
      <c r="K34" s="87"/>
      <c r="L34" s="87"/>
      <c r="N34" s="87"/>
      <c r="R34" s="87"/>
      <c r="T34" s="17"/>
      <c r="U34" s="17"/>
      <c r="V34" s="17"/>
      <c r="W34" s="17"/>
      <c r="X34" s="17"/>
      <c r="Y34" s="17"/>
    </row>
    <row r="35" spans="10:25" ht="15.75" customHeight="1" x14ac:dyDescent="0.2">
      <c r="J35" s="87"/>
      <c r="K35" s="87"/>
      <c r="L35" s="87"/>
      <c r="N35" s="87"/>
      <c r="R35" s="87"/>
      <c r="T35" s="17"/>
      <c r="U35" s="17"/>
      <c r="V35" s="17"/>
      <c r="W35" s="17"/>
      <c r="X35" s="17"/>
      <c r="Y35" s="17"/>
    </row>
    <row r="36" spans="10:25" ht="15.75" customHeight="1" x14ac:dyDescent="0.2">
      <c r="J36" s="87"/>
      <c r="K36" s="87"/>
      <c r="L36" s="87"/>
      <c r="N36" s="87"/>
      <c r="R36" s="87"/>
      <c r="T36" s="17"/>
      <c r="U36" s="17"/>
      <c r="V36" s="17"/>
      <c r="W36" s="17"/>
      <c r="X36" s="17"/>
      <c r="Y36" s="17"/>
    </row>
    <row r="37" spans="10:25" ht="15.75" customHeight="1" x14ac:dyDescent="0.2">
      <c r="J37" s="87"/>
      <c r="K37" s="87"/>
      <c r="L37" s="87"/>
      <c r="N37" s="87"/>
      <c r="R37" s="87"/>
      <c r="T37" s="17"/>
      <c r="U37" s="17"/>
      <c r="V37" s="17"/>
      <c r="W37" s="17"/>
      <c r="X37" s="17"/>
      <c r="Y37" s="17"/>
    </row>
    <row r="38" spans="10:25" ht="15.75" customHeight="1" x14ac:dyDescent="0.2">
      <c r="J38" s="87"/>
      <c r="K38" s="87"/>
      <c r="L38" s="87"/>
      <c r="N38" s="87"/>
      <c r="R38" s="87"/>
      <c r="T38" s="17"/>
      <c r="U38" s="17"/>
      <c r="V38" s="17"/>
      <c r="W38" s="17"/>
      <c r="X38" s="17"/>
      <c r="Y38" s="17"/>
    </row>
    <row r="39" spans="10:25" ht="15.75" customHeight="1" x14ac:dyDescent="0.2">
      <c r="J39" s="87"/>
      <c r="K39" s="87"/>
      <c r="L39" s="87"/>
      <c r="N39" s="87"/>
      <c r="R39" s="87"/>
      <c r="T39" s="17"/>
      <c r="U39" s="17"/>
      <c r="V39" s="17"/>
      <c r="W39" s="17"/>
      <c r="X39" s="17"/>
      <c r="Y39" s="17"/>
    </row>
    <row r="40" spans="10:25" ht="15.75" customHeight="1" x14ac:dyDescent="0.2">
      <c r="J40" s="87"/>
      <c r="K40" s="87"/>
      <c r="L40" s="87"/>
      <c r="N40" s="87"/>
      <c r="R40" s="87"/>
      <c r="T40" s="17"/>
      <c r="U40" s="17"/>
      <c r="V40" s="17"/>
      <c r="W40" s="17"/>
      <c r="X40" s="17"/>
      <c r="Y40" s="17"/>
    </row>
    <row r="41" spans="10:25" ht="15.75" customHeight="1" x14ac:dyDescent="0.2">
      <c r="J41" s="87"/>
      <c r="K41" s="87"/>
      <c r="L41" s="87"/>
      <c r="N41" s="87"/>
      <c r="R41" s="87"/>
      <c r="T41" s="17"/>
      <c r="U41" s="17"/>
      <c r="V41" s="17"/>
      <c r="W41" s="17"/>
      <c r="X41" s="17"/>
      <c r="Y41" s="17"/>
    </row>
    <row r="42" spans="10:25" ht="15.75" customHeight="1" x14ac:dyDescent="0.2">
      <c r="J42" s="87"/>
      <c r="K42" s="87"/>
      <c r="L42" s="87"/>
      <c r="N42" s="87"/>
      <c r="R42" s="87"/>
      <c r="T42" s="17"/>
      <c r="U42" s="17"/>
      <c r="V42" s="17"/>
      <c r="W42" s="17"/>
      <c r="X42" s="17"/>
      <c r="Y42" s="17"/>
    </row>
    <row r="43" spans="10:25" ht="15.75" customHeight="1" x14ac:dyDescent="0.2">
      <c r="J43" s="87"/>
      <c r="K43" s="87"/>
      <c r="L43" s="87"/>
      <c r="N43" s="87"/>
      <c r="R43" s="87"/>
      <c r="T43" s="17"/>
      <c r="U43" s="17"/>
      <c r="V43" s="17"/>
      <c r="W43" s="17"/>
      <c r="X43" s="17"/>
      <c r="Y43" s="17"/>
    </row>
    <row r="44" spans="10:25" ht="15.75" customHeight="1" x14ac:dyDescent="0.2">
      <c r="J44" s="87"/>
      <c r="K44" s="87"/>
      <c r="L44" s="87"/>
      <c r="N44" s="87"/>
      <c r="R44" s="87"/>
      <c r="T44" s="17"/>
      <c r="U44" s="17"/>
      <c r="V44" s="17"/>
      <c r="W44" s="17"/>
      <c r="X44" s="17"/>
      <c r="Y44" s="17"/>
    </row>
    <row r="45" spans="10:25" ht="15.75" customHeight="1" x14ac:dyDescent="0.2">
      <c r="J45" s="87"/>
      <c r="K45" s="87"/>
      <c r="L45" s="87"/>
      <c r="N45" s="87"/>
      <c r="R45" s="87"/>
      <c r="T45" s="17"/>
      <c r="U45" s="17"/>
      <c r="V45" s="17"/>
      <c r="W45" s="17"/>
      <c r="X45" s="17"/>
      <c r="Y45" s="17"/>
    </row>
    <row r="46" spans="10:25" ht="15.75" customHeight="1" x14ac:dyDescent="0.2">
      <c r="J46" s="87"/>
      <c r="K46" s="87"/>
      <c r="L46" s="87"/>
      <c r="N46" s="87"/>
      <c r="R46" s="87"/>
      <c r="T46" s="17"/>
      <c r="U46" s="17"/>
      <c r="V46" s="17"/>
      <c r="W46" s="17"/>
      <c r="X46" s="17"/>
      <c r="Y46" s="17"/>
    </row>
    <row r="47" spans="10:25" ht="15.75" customHeight="1" x14ac:dyDescent="0.2">
      <c r="J47" s="87"/>
      <c r="K47" s="87"/>
      <c r="L47" s="87"/>
      <c r="N47" s="87"/>
      <c r="R47" s="87"/>
      <c r="T47" s="17"/>
      <c r="U47" s="17"/>
      <c r="V47" s="17"/>
      <c r="W47" s="17"/>
      <c r="X47" s="17"/>
      <c r="Y47" s="17"/>
    </row>
    <row r="48" spans="10:25" ht="15.75" customHeight="1" x14ac:dyDescent="0.2">
      <c r="J48" s="87"/>
      <c r="K48" s="87"/>
      <c r="L48" s="87"/>
      <c r="N48" s="87"/>
      <c r="R48" s="87"/>
      <c r="T48" s="17"/>
      <c r="U48" s="17"/>
      <c r="V48" s="17"/>
      <c r="W48" s="17"/>
      <c r="X48" s="17"/>
      <c r="Y48" s="17"/>
    </row>
    <row r="49" spans="10:25" ht="15.75" customHeight="1" x14ac:dyDescent="0.2">
      <c r="J49" s="87"/>
      <c r="K49" s="87"/>
      <c r="L49" s="87"/>
      <c r="N49" s="87"/>
      <c r="R49" s="87"/>
      <c r="T49" s="17"/>
      <c r="U49" s="17"/>
      <c r="V49" s="17"/>
      <c r="W49" s="17"/>
      <c r="X49" s="17"/>
      <c r="Y49" s="17"/>
    </row>
    <row r="50" spans="10:25" ht="15.75" customHeight="1" x14ac:dyDescent="0.2">
      <c r="J50" s="87"/>
      <c r="K50" s="87"/>
      <c r="L50" s="87"/>
      <c r="N50" s="87"/>
      <c r="R50" s="87"/>
      <c r="T50" s="17"/>
      <c r="U50" s="17"/>
      <c r="V50" s="17"/>
      <c r="W50" s="17"/>
      <c r="X50" s="17"/>
      <c r="Y50" s="17"/>
    </row>
    <row r="51" spans="10:25" ht="15.75" customHeight="1" x14ac:dyDescent="0.2">
      <c r="J51" s="87"/>
      <c r="K51" s="87"/>
      <c r="L51" s="87"/>
      <c r="N51" s="87"/>
      <c r="R51" s="87"/>
      <c r="T51" s="17"/>
      <c r="U51" s="17"/>
      <c r="V51" s="17"/>
      <c r="W51" s="17"/>
      <c r="X51" s="17"/>
      <c r="Y51" s="17"/>
    </row>
    <row r="52" spans="10:25" ht="15.75" customHeight="1" x14ac:dyDescent="0.2">
      <c r="J52" s="87"/>
      <c r="K52" s="87"/>
      <c r="L52" s="87"/>
      <c r="N52" s="87"/>
      <c r="R52" s="87"/>
      <c r="T52" s="17"/>
      <c r="U52" s="17"/>
      <c r="V52" s="17"/>
      <c r="W52" s="17"/>
      <c r="X52" s="17"/>
      <c r="Y52" s="17"/>
    </row>
    <row r="53" spans="10:25" ht="15.75" customHeight="1" x14ac:dyDescent="0.2">
      <c r="J53" s="87"/>
      <c r="K53" s="87"/>
      <c r="L53" s="87"/>
      <c r="N53" s="87"/>
      <c r="R53" s="87"/>
      <c r="T53" s="17"/>
      <c r="U53" s="17"/>
      <c r="V53" s="17"/>
      <c r="W53" s="17"/>
      <c r="X53" s="17"/>
      <c r="Y53" s="17"/>
    </row>
    <row r="54" spans="10:25" ht="15.75" customHeight="1" x14ac:dyDescent="0.2">
      <c r="J54" s="87"/>
      <c r="K54" s="87"/>
      <c r="L54" s="87"/>
      <c r="N54" s="87"/>
      <c r="R54" s="87"/>
      <c r="T54" s="17"/>
      <c r="U54" s="17"/>
      <c r="V54" s="17"/>
      <c r="W54" s="17"/>
      <c r="X54" s="17"/>
      <c r="Y54" s="17"/>
    </row>
    <row r="55" spans="10:25" ht="15.75" customHeight="1" x14ac:dyDescent="0.2">
      <c r="J55" s="87"/>
      <c r="K55" s="87"/>
      <c r="L55" s="87"/>
      <c r="N55" s="87"/>
      <c r="R55" s="87"/>
      <c r="T55" s="17"/>
      <c r="U55" s="17"/>
      <c r="V55" s="17"/>
      <c r="W55" s="17"/>
      <c r="X55" s="17"/>
      <c r="Y55" s="17"/>
    </row>
    <row r="56" spans="10:25" ht="15.75" customHeight="1" x14ac:dyDescent="0.2">
      <c r="J56" s="87"/>
      <c r="K56" s="87"/>
      <c r="L56" s="87"/>
      <c r="N56" s="87"/>
      <c r="R56" s="87"/>
      <c r="T56" s="17"/>
      <c r="U56" s="17"/>
      <c r="V56" s="17"/>
      <c r="W56" s="17"/>
      <c r="X56" s="17"/>
      <c r="Y56" s="17"/>
    </row>
    <row r="57" spans="10:25" ht="15.75" customHeight="1" x14ac:dyDescent="0.2">
      <c r="J57" s="87"/>
      <c r="K57" s="87"/>
      <c r="L57" s="87"/>
      <c r="N57" s="87"/>
      <c r="R57" s="87"/>
      <c r="T57" s="17"/>
      <c r="U57" s="17"/>
      <c r="V57" s="17"/>
      <c r="W57" s="17"/>
      <c r="X57" s="17"/>
      <c r="Y57" s="17"/>
    </row>
    <row r="58" spans="10:25" ht="15.75" customHeight="1" x14ac:dyDescent="0.2">
      <c r="J58" s="87"/>
      <c r="K58" s="87"/>
      <c r="L58" s="87"/>
      <c r="N58" s="87"/>
      <c r="R58" s="87"/>
      <c r="T58" s="17"/>
      <c r="U58" s="17"/>
      <c r="V58" s="17"/>
      <c r="W58" s="17"/>
      <c r="X58" s="17"/>
      <c r="Y58" s="17"/>
    </row>
  </sheetData>
  <sortState xmlns:xlrd2="http://schemas.microsoft.com/office/spreadsheetml/2017/richdata2" ref="B3:O29">
    <sortCondition descending="1" ref="O3:O29"/>
  </sortState>
  <mergeCells count="3">
    <mergeCell ref="I2:J2"/>
    <mergeCell ref="K2:L2"/>
    <mergeCell ref="M2:N2"/>
  </mergeCells>
  <hyperlinks>
    <hyperlink ref="R1" r:id="rId1" xr:uid="{EB1C949F-10F0-4B65-AFAD-6FCEE8DCD6C8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N194"/>
  <sheetViews>
    <sheetView zoomScale="80" zoomScaleNormal="80" workbookViewId="0"/>
  </sheetViews>
  <sheetFormatPr baseColWidth="10" defaultColWidth="11.5703125" defaultRowHeight="12.75" x14ac:dyDescent="0.2"/>
  <cols>
    <col min="1" max="1" width="5.5703125" style="43" customWidth="1"/>
    <col min="2" max="2" width="11.28515625" style="43" customWidth="1"/>
    <col min="3" max="3" width="20.42578125" customWidth="1"/>
    <col min="4" max="4" width="24.85546875" style="29" bestFit="1" customWidth="1"/>
    <col min="5" max="5" width="0.85546875" customWidth="1"/>
    <col min="6" max="6" width="8.140625" style="1" customWidth="1"/>
    <col min="7" max="7" width="7.42578125" style="25" customWidth="1"/>
    <col min="8" max="8" width="5.140625" style="17" bestFit="1" customWidth="1"/>
    <col min="9" max="9" width="6.140625" style="22" customWidth="1"/>
    <col min="10" max="10" width="5.5703125" style="24" customWidth="1"/>
    <col min="11" max="11" width="6.42578125" style="23" bestFit="1" customWidth="1"/>
    <col min="12" max="12" width="5.5703125" style="25" customWidth="1"/>
    <col min="13" max="13" width="6.5703125" style="23" bestFit="1" customWidth="1"/>
    <col min="14" max="14" width="5.5703125" style="25" customWidth="1"/>
    <col min="15" max="15" width="6.5703125" style="23" bestFit="1" customWidth="1"/>
    <col min="16" max="16" width="5.5703125" style="25" customWidth="1"/>
    <col min="17" max="17" width="10.28515625" style="23" bestFit="1" customWidth="1"/>
    <col min="18" max="18" width="9.42578125" customWidth="1"/>
    <col min="19" max="19" width="7.5703125" style="237" customWidth="1"/>
    <col min="20" max="20" width="1.7109375" customWidth="1"/>
    <col min="21" max="21" width="6.42578125" style="237" customWidth="1"/>
    <col min="22" max="22" width="11.5703125" style="237" customWidth="1"/>
    <col min="23" max="23" width="20.7109375" style="262" customWidth="1"/>
    <col min="24" max="24" width="24.85546875" style="249" bestFit="1" customWidth="1"/>
    <col min="25" max="25" width="6.5703125" style="237" bestFit="1" customWidth="1"/>
    <col min="26" max="26" width="4.85546875" style="43" customWidth="1"/>
    <col min="27" max="27" width="2" style="237" customWidth="1"/>
    <col min="28" max="28" width="6.5703125" style="237" bestFit="1" customWidth="1"/>
    <col min="29" max="29" width="6.5703125" style="237" customWidth="1"/>
    <col min="30" max="30" width="6.5703125" style="237" bestFit="1" customWidth="1"/>
    <col min="31" max="31" width="6.5703125" style="237" customWidth="1"/>
    <col min="32" max="32" width="6" style="237" bestFit="1" customWidth="1"/>
    <col min="33" max="33" width="6" style="237" customWidth="1"/>
    <col min="34" max="34" width="6" style="237" bestFit="1" customWidth="1"/>
    <col min="35" max="36" width="6.5703125" style="237" customWidth="1"/>
    <col min="49" max="49" width="3.28515625" customWidth="1"/>
    <col min="56" max="56" width="6.42578125" style="55" customWidth="1"/>
    <col min="57" max="57" width="11.5703125" style="55" customWidth="1"/>
    <col min="58" max="58" width="20.7109375" style="42" customWidth="1"/>
    <col min="59" max="59" width="23.85546875" customWidth="1"/>
    <col min="60" max="60" width="6.5703125" style="55" bestFit="1" customWidth="1"/>
    <col min="61" max="61" width="4.85546875" style="43" customWidth="1"/>
    <col min="62" max="62" width="2" style="55" customWidth="1"/>
    <col min="63" max="64" width="6.5703125" style="55" bestFit="1" customWidth="1"/>
    <col min="65" max="66" width="6" style="55" bestFit="1" customWidth="1"/>
    <col min="80" max="80" width="3.28515625" customWidth="1"/>
    <col min="94" max="94" width="3.85546875" customWidth="1"/>
  </cols>
  <sheetData>
    <row r="1" spans="1:66" s="17" customFormat="1" ht="21" customHeight="1" x14ac:dyDescent="0.2">
      <c r="A1" s="1"/>
      <c r="B1" s="106" t="s">
        <v>565</v>
      </c>
      <c r="D1" s="87"/>
      <c r="F1" s="1"/>
      <c r="G1" s="25"/>
      <c r="I1" s="22"/>
      <c r="J1" s="24"/>
      <c r="K1" s="23"/>
      <c r="L1" s="25"/>
      <c r="M1" s="23"/>
      <c r="N1" s="25"/>
      <c r="O1" s="23"/>
      <c r="P1" s="25"/>
      <c r="Q1" s="23"/>
      <c r="S1" s="114"/>
      <c r="U1" s="114"/>
      <c r="V1" s="199" t="s">
        <v>5</v>
      </c>
      <c r="W1" s="106"/>
      <c r="X1" s="143"/>
      <c r="Y1" s="114"/>
      <c r="Z1" s="1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BD1" s="25"/>
      <c r="BE1" s="199" t="s">
        <v>5</v>
      </c>
      <c r="BF1" s="131"/>
      <c r="BH1" s="25"/>
      <c r="BI1" s="1"/>
      <c r="BJ1" s="25"/>
      <c r="BK1" s="25"/>
      <c r="BL1" s="25"/>
      <c r="BM1" s="25"/>
      <c r="BN1" s="25"/>
    </row>
    <row r="2" spans="1:66" s="17" customFormat="1" ht="39" customHeight="1" x14ac:dyDescent="0.2">
      <c r="A2" s="18" t="s">
        <v>19</v>
      </c>
      <c r="B2" s="18" t="s">
        <v>20</v>
      </c>
      <c r="C2" s="18" t="s">
        <v>21</v>
      </c>
      <c r="D2" s="58" t="s">
        <v>30</v>
      </c>
      <c r="F2" s="18" t="s">
        <v>28</v>
      </c>
      <c r="G2" s="18" t="s">
        <v>27</v>
      </c>
      <c r="H2" s="18" t="s">
        <v>23</v>
      </c>
      <c r="I2" s="311" t="s">
        <v>31</v>
      </c>
      <c r="J2" s="312"/>
      <c r="K2" s="311" t="s">
        <v>32</v>
      </c>
      <c r="L2" s="312"/>
      <c r="M2" s="311" t="s">
        <v>33</v>
      </c>
      <c r="N2" s="312"/>
      <c r="O2" s="307" t="s">
        <v>14</v>
      </c>
      <c r="P2" s="312"/>
      <c r="Q2" s="18" t="s">
        <v>29</v>
      </c>
      <c r="S2" s="134" t="s">
        <v>477</v>
      </c>
      <c r="U2" s="134" t="s">
        <v>10</v>
      </c>
      <c r="V2" s="134" t="s">
        <v>20</v>
      </c>
      <c r="W2" s="134" t="s">
        <v>21</v>
      </c>
      <c r="X2" s="134" t="s">
        <v>22</v>
      </c>
      <c r="Y2" s="134" t="s">
        <v>9</v>
      </c>
      <c r="Z2" s="134" t="s">
        <v>132</v>
      </c>
      <c r="AA2" s="136"/>
      <c r="AB2" s="309" t="s">
        <v>11</v>
      </c>
      <c r="AC2" s="310"/>
      <c r="AD2" s="309" t="s">
        <v>12</v>
      </c>
      <c r="AE2" s="310"/>
      <c r="AF2" s="309" t="s">
        <v>13</v>
      </c>
      <c r="AG2" s="310"/>
      <c r="AH2" s="309" t="s">
        <v>78</v>
      </c>
      <c r="AI2" s="310"/>
      <c r="AJ2" s="236"/>
      <c r="BD2" s="134" t="s">
        <v>10</v>
      </c>
      <c r="BE2" s="134" t="s">
        <v>20</v>
      </c>
      <c r="BF2" s="134" t="s">
        <v>21</v>
      </c>
      <c r="BG2" s="135" t="s">
        <v>22</v>
      </c>
      <c r="BH2" s="134" t="s">
        <v>9</v>
      </c>
      <c r="BI2" s="134" t="s">
        <v>132</v>
      </c>
      <c r="BJ2" s="136"/>
      <c r="BK2" s="134" t="s">
        <v>11</v>
      </c>
      <c r="BL2" s="134" t="s">
        <v>12</v>
      </c>
      <c r="BM2" s="134" t="s">
        <v>13</v>
      </c>
      <c r="BN2" s="134" t="s">
        <v>78</v>
      </c>
    </row>
    <row r="3" spans="1:66" x14ac:dyDescent="0.2">
      <c r="A3" s="18">
        <v>1</v>
      </c>
      <c r="B3" s="67" t="s">
        <v>544</v>
      </c>
      <c r="C3" s="66" t="s">
        <v>545</v>
      </c>
      <c r="D3" s="65" t="s">
        <v>546</v>
      </c>
      <c r="F3" s="64" t="s">
        <v>254</v>
      </c>
      <c r="G3" s="20">
        <v>9</v>
      </c>
      <c r="H3" s="28" t="s">
        <v>57</v>
      </c>
      <c r="I3" s="198" t="s">
        <v>255</v>
      </c>
      <c r="J3" s="178">
        <f t="shared" ref="J3:J34" si="0">IF(OR(I3="DSQ",I3="RAF",I3="DNC",I3="DPG"),0,IF(OR(I3="DNS",I3="DNF"),100*(($G3-$G3+1)/$G3)+50*(LOG($G3/$G3)),100*(($G3-I3+1)/$G3)+50*(LOG($G3/I3))))</f>
        <v>121.54951457765607</v>
      </c>
      <c r="K3" s="198" t="s">
        <v>254</v>
      </c>
      <c r="L3" s="178">
        <f t="shared" ref="L3:L34" si="1">IF(OR(K3="DSQ",K3="RAF",K3="DNC",K3="DPG"),0,IF(OR(K3="DNS",K3="DNF"),100*(($G3-$G3+1)/$G3)+50*(LOG($G3/$G3)),100*(($G3-K3+1)/$G3)+50*(LOG($G3/K3))))</f>
        <v>147.71212547196626</v>
      </c>
      <c r="M3" s="198" t="s">
        <v>254</v>
      </c>
      <c r="N3" s="178">
        <f t="shared" ref="N3:N34" si="2">IF(OR(M3="DSQ",M3="RAF",M3="DNC",M3="DPG"),0,IF(OR(M3="DNS",M3="DNF"),100*(($G3-$G3+1)/$G3)+50*(LOG($G3/$G3)),100*(($G3-M3+1)/$G3)+50*(LOG($G3/M3))))</f>
        <v>147.71212547196626</v>
      </c>
      <c r="O3" s="198" t="s">
        <v>254</v>
      </c>
      <c r="P3" s="178">
        <f t="shared" ref="P3:P34" si="3">IF(OR(O3="DSQ",O3="RAF",O3="DNC",O3="DPG"),0,IF(OR(O3="DNS",O3="DNF"),100*(($G3-$G3+1)/$G3)+50*(LOG($G3/$G3)),100*(($G3-O3+1)/$G3)+50*(LOG($G3/O3))))</f>
        <v>147.71212547196626</v>
      </c>
      <c r="Q3" s="179">
        <f t="shared" ref="Q3:Q34" si="4">J3+L3+P3+N3</f>
        <v>564.68589099355484</v>
      </c>
      <c r="S3" s="64" t="s">
        <v>36</v>
      </c>
      <c r="U3" s="187" t="s">
        <v>254</v>
      </c>
      <c r="V3" s="197" t="s">
        <v>478</v>
      </c>
      <c r="W3" s="193" t="s">
        <v>374</v>
      </c>
      <c r="X3" s="261" t="s">
        <v>479</v>
      </c>
      <c r="Y3" s="187" t="s">
        <v>61</v>
      </c>
      <c r="Z3" s="240" t="s">
        <v>480</v>
      </c>
      <c r="AA3" s="241"/>
      <c r="AB3" s="242" t="s">
        <v>255</v>
      </c>
      <c r="AC3" s="243" t="s">
        <v>481</v>
      </c>
      <c r="AD3" s="242" t="s">
        <v>254</v>
      </c>
      <c r="AE3" s="243" t="s">
        <v>482</v>
      </c>
      <c r="AF3" s="242" t="s">
        <v>255</v>
      </c>
      <c r="AG3" s="243" t="s">
        <v>481</v>
      </c>
      <c r="AH3" s="242" t="s">
        <v>254</v>
      </c>
      <c r="AI3" s="243" t="s">
        <v>482</v>
      </c>
      <c r="AJ3" s="244"/>
      <c r="BD3" s="187">
        <v>1</v>
      </c>
      <c r="BE3" s="188">
        <v>1929</v>
      </c>
      <c r="BF3" s="189" t="s">
        <v>264</v>
      </c>
      <c r="BG3" s="190" t="s">
        <v>265</v>
      </c>
      <c r="BH3" s="187" t="s">
        <v>211</v>
      </c>
      <c r="BI3" s="191">
        <v>3</v>
      </c>
      <c r="BJ3" s="192"/>
      <c r="BK3" s="188">
        <v>1</v>
      </c>
      <c r="BL3" s="188">
        <v>1</v>
      </c>
      <c r="BM3" s="188">
        <v>3</v>
      </c>
      <c r="BN3" s="188">
        <v>1</v>
      </c>
    </row>
    <row r="4" spans="1:66" x14ac:dyDescent="0.2">
      <c r="A4" s="18">
        <v>2</v>
      </c>
      <c r="B4" s="67" t="s">
        <v>331</v>
      </c>
      <c r="C4" s="66" t="s">
        <v>87</v>
      </c>
      <c r="D4" s="65" t="s">
        <v>500</v>
      </c>
      <c r="F4" s="64" t="s">
        <v>255</v>
      </c>
      <c r="G4" s="20">
        <v>11</v>
      </c>
      <c r="H4" s="28" t="s">
        <v>56</v>
      </c>
      <c r="I4" s="198" t="s">
        <v>254</v>
      </c>
      <c r="J4" s="178">
        <f t="shared" si="0"/>
        <v>152.06963425791125</v>
      </c>
      <c r="K4" s="198" t="s">
        <v>255</v>
      </c>
      <c r="L4" s="178">
        <f t="shared" si="1"/>
        <v>127.92722538380309</v>
      </c>
      <c r="M4" s="198" t="s">
        <v>254</v>
      </c>
      <c r="N4" s="178">
        <f t="shared" si="2"/>
        <v>152.06963425791125</v>
      </c>
      <c r="O4" s="198" t="s">
        <v>255</v>
      </c>
      <c r="P4" s="178">
        <f t="shared" si="3"/>
        <v>127.92722538380309</v>
      </c>
      <c r="Q4" s="179">
        <f t="shared" si="4"/>
        <v>559.99371928342862</v>
      </c>
      <c r="S4" s="64" t="s">
        <v>36</v>
      </c>
      <c r="U4" s="187" t="s">
        <v>255</v>
      </c>
      <c r="V4" s="197" t="s">
        <v>381</v>
      </c>
      <c r="W4" s="193" t="s">
        <v>483</v>
      </c>
      <c r="X4" s="261" t="s">
        <v>145</v>
      </c>
      <c r="Y4" s="187" t="s">
        <v>61</v>
      </c>
      <c r="Z4" s="240" t="s">
        <v>480</v>
      </c>
      <c r="AA4" s="241"/>
      <c r="AB4" s="242" t="s">
        <v>254</v>
      </c>
      <c r="AC4" s="243" t="s">
        <v>482</v>
      </c>
      <c r="AD4" s="242">
        <v>3</v>
      </c>
      <c r="AE4" s="243" t="s">
        <v>484</v>
      </c>
      <c r="AF4" s="242" t="s">
        <v>254</v>
      </c>
      <c r="AG4" s="243" t="s">
        <v>482</v>
      </c>
      <c r="AH4" s="242" t="s">
        <v>255</v>
      </c>
      <c r="AI4" s="243" t="s">
        <v>481</v>
      </c>
      <c r="AJ4" s="244"/>
      <c r="BD4" s="187">
        <v>2</v>
      </c>
      <c r="BE4" s="188">
        <v>2112</v>
      </c>
      <c r="BF4" s="193" t="s">
        <v>268</v>
      </c>
      <c r="BG4" s="190" t="s">
        <v>269</v>
      </c>
      <c r="BH4" s="187" t="s">
        <v>211</v>
      </c>
      <c r="BI4" s="191">
        <v>7</v>
      </c>
      <c r="BJ4" s="192"/>
      <c r="BK4" s="188">
        <v>2</v>
      </c>
      <c r="BL4" s="188">
        <v>2</v>
      </c>
      <c r="BM4" s="188" t="s">
        <v>24</v>
      </c>
      <c r="BN4" s="188">
        <v>3</v>
      </c>
    </row>
    <row r="5" spans="1:66" x14ac:dyDescent="0.2">
      <c r="A5" s="18">
        <v>3</v>
      </c>
      <c r="B5" s="67" t="s">
        <v>328</v>
      </c>
      <c r="C5" s="66" t="s">
        <v>294</v>
      </c>
      <c r="D5" s="65" t="s">
        <v>136</v>
      </c>
      <c r="F5" s="64" t="s">
        <v>254</v>
      </c>
      <c r="G5" s="20">
        <v>11</v>
      </c>
      <c r="H5" s="28" t="s">
        <v>56</v>
      </c>
      <c r="I5" s="198" t="s">
        <v>257</v>
      </c>
      <c r="J5" s="178">
        <f t="shared" si="0"/>
        <v>110.03175334010996</v>
      </c>
      <c r="K5" s="198" t="s">
        <v>254</v>
      </c>
      <c r="L5" s="178">
        <f t="shared" si="1"/>
        <v>152.06963425791125</v>
      </c>
      <c r="M5" s="198" t="s">
        <v>255</v>
      </c>
      <c r="N5" s="178">
        <f t="shared" si="2"/>
        <v>127.92722538380309</v>
      </c>
      <c r="O5" s="198" t="s">
        <v>254</v>
      </c>
      <c r="P5" s="178">
        <f t="shared" si="3"/>
        <v>152.06963425791125</v>
      </c>
      <c r="Q5" s="179">
        <f t="shared" si="4"/>
        <v>542.09824723973566</v>
      </c>
      <c r="S5" s="64" t="s">
        <v>36</v>
      </c>
      <c r="U5" s="187" t="s">
        <v>257</v>
      </c>
      <c r="V5" s="197" t="s">
        <v>485</v>
      </c>
      <c r="W5" s="193" t="s">
        <v>203</v>
      </c>
      <c r="X5" s="261" t="s">
        <v>204</v>
      </c>
      <c r="Y5" s="187" t="s">
        <v>61</v>
      </c>
      <c r="Z5" s="240" t="s">
        <v>486</v>
      </c>
      <c r="AA5" s="241"/>
      <c r="AB5" s="242" t="s">
        <v>257</v>
      </c>
      <c r="AC5" s="243" t="s">
        <v>484</v>
      </c>
      <c r="AD5" s="242" t="s">
        <v>257</v>
      </c>
      <c r="AE5" s="243" t="s">
        <v>484</v>
      </c>
      <c r="AF5" s="242" t="s">
        <v>257</v>
      </c>
      <c r="AG5" s="243" t="s">
        <v>484</v>
      </c>
      <c r="AH5" s="242" t="s">
        <v>257</v>
      </c>
      <c r="AI5" s="243" t="s">
        <v>484</v>
      </c>
      <c r="AJ5" s="244"/>
      <c r="BD5" s="187">
        <v>3</v>
      </c>
      <c r="BE5" s="194">
        <v>2</v>
      </c>
      <c r="BF5" s="195" t="s">
        <v>301</v>
      </c>
      <c r="BG5" s="196" t="s">
        <v>212</v>
      </c>
      <c r="BH5" s="187" t="s">
        <v>211</v>
      </c>
      <c r="BI5" s="191">
        <v>10</v>
      </c>
      <c r="BJ5" s="192"/>
      <c r="BK5" s="188" t="s">
        <v>25</v>
      </c>
      <c r="BL5" s="188" t="s">
        <v>25</v>
      </c>
      <c r="BM5" s="188">
        <v>2</v>
      </c>
      <c r="BN5" s="188">
        <v>2</v>
      </c>
    </row>
    <row r="6" spans="1:66" x14ac:dyDescent="0.2">
      <c r="A6" s="18">
        <v>4</v>
      </c>
      <c r="B6" s="67" t="s">
        <v>276</v>
      </c>
      <c r="C6" s="66" t="s">
        <v>277</v>
      </c>
      <c r="D6" s="65" t="s">
        <v>278</v>
      </c>
      <c r="F6" s="64" t="s">
        <v>254</v>
      </c>
      <c r="G6" s="20">
        <v>6</v>
      </c>
      <c r="H6" s="28" t="s">
        <v>60</v>
      </c>
      <c r="I6" s="198" t="s">
        <v>254</v>
      </c>
      <c r="J6" s="178">
        <f t="shared" si="0"/>
        <v>138.90756251918219</v>
      </c>
      <c r="K6" s="198" t="s">
        <v>254</v>
      </c>
      <c r="L6" s="178">
        <f t="shared" si="1"/>
        <v>138.90756251918219</v>
      </c>
      <c r="M6" s="198" t="s">
        <v>255</v>
      </c>
      <c r="N6" s="178">
        <f t="shared" si="2"/>
        <v>107.18939606931647</v>
      </c>
      <c r="O6" s="198" t="s">
        <v>254</v>
      </c>
      <c r="P6" s="178">
        <f t="shared" si="3"/>
        <v>138.90756251918219</v>
      </c>
      <c r="Q6" s="179">
        <f t="shared" si="4"/>
        <v>523.91208362686302</v>
      </c>
      <c r="S6" s="64" t="s">
        <v>36</v>
      </c>
      <c r="U6" s="187" t="s">
        <v>258</v>
      </c>
      <c r="V6" s="197" t="s">
        <v>162</v>
      </c>
      <c r="W6" s="193" t="s">
        <v>89</v>
      </c>
      <c r="X6" s="261" t="s">
        <v>144</v>
      </c>
      <c r="Y6" s="187" t="s">
        <v>61</v>
      </c>
      <c r="Z6" s="240" t="s">
        <v>487</v>
      </c>
      <c r="AA6" s="241"/>
      <c r="AB6" s="242" t="s">
        <v>259</v>
      </c>
      <c r="AC6" s="243" t="s">
        <v>488</v>
      </c>
      <c r="AD6" s="242" t="s">
        <v>258</v>
      </c>
      <c r="AE6" s="243" t="s">
        <v>480</v>
      </c>
      <c r="AF6" s="242" t="s">
        <v>258</v>
      </c>
      <c r="AG6" s="243" t="s">
        <v>480</v>
      </c>
      <c r="AH6" s="242" t="s">
        <v>258</v>
      </c>
      <c r="AI6" s="243" t="s">
        <v>480</v>
      </c>
      <c r="AJ6" s="244"/>
      <c r="BD6" s="187">
        <v>4</v>
      </c>
      <c r="BE6" s="188" t="s">
        <v>222</v>
      </c>
      <c r="BF6" s="193" t="s">
        <v>225</v>
      </c>
      <c r="BG6" s="190" t="s">
        <v>266</v>
      </c>
      <c r="BH6" s="187" t="s">
        <v>211</v>
      </c>
      <c r="BI6" s="191">
        <v>12</v>
      </c>
      <c r="BJ6" s="192"/>
      <c r="BK6" s="188" t="s">
        <v>25</v>
      </c>
      <c r="BL6" s="188" t="s">
        <v>25</v>
      </c>
      <c r="BM6" s="188">
        <v>1</v>
      </c>
      <c r="BN6" s="188">
        <v>5</v>
      </c>
    </row>
    <row r="7" spans="1:66" x14ac:dyDescent="0.2">
      <c r="A7" s="18">
        <v>5</v>
      </c>
      <c r="B7" s="67" t="s">
        <v>171</v>
      </c>
      <c r="C7" s="66" t="s">
        <v>547</v>
      </c>
      <c r="D7" s="65" t="s">
        <v>548</v>
      </c>
      <c r="F7" s="64" t="s">
        <v>255</v>
      </c>
      <c r="G7" s="20">
        <v>9</v>
      </c>
      <c r="H7" s="28" t="s">
        <v>57</v>
      </c>
      <c r="I7" s="198" t="s">
        <v>254</v>
      </c>
      <c r="J7" s="178">
        <f t="shared" si="0"/>
        <v>147.71212547196626</v>
      </c>
      <c r="K7" s="198" t="s">
        <v>255</v>
      </c>
      <c r="L7" s="178">
        <f t="shared" si="1"/>
        <v>121.54951457765607</v>
      </c>
      <c r="M7" s="198" t="s">
        <v>255</v>
      </c>
      <c r="N7" s="178">
        <f t="shared" si="2"/>
        <v>121.54951457765607</v>
      </c>
      <c r="O7" s="198" t="s">
        <v>255</v>
      </c>
      <c r="P7" s="178">
        <f t="shared" si="3"/>
        <v>121.54951457765607</v>
      </c>
      <c r="Q7" s="179">
        <f t="shared" si="4"/>
        <v>512.36066920493442</v>
      </c>
      <c r="S7" s="64" t="s">
        <v>36</v>
      </c>
      <c r="U7" s="187" t="s">
        <v>259</v>
      </c>
      <c r="V7" s="197" t="s">
        <v>489</v>
      </c>
      <c r="W7" s="193" t="s">
        <v>490</v>
      </c>
      <c r="X7" s="261" t="s">
        <v>491</v>
      </c>
      <c r="Y7" s="187" t="s">
        <v>61</v>
      </c>
      <c r="Z7" s="240" t="s">
        <v>492</v>
      </c>
      <c r="AA7" s="241"/>
      <c r="AB7" s="242" t="s">
        <v>258</v>
      </c>
      <c r="AC7" s="243" t="s">
        <v>480</v>
      </c>
      <c r="AD7" s="242" t="s">
        <v>259</v>
      </c>
      <c r="AE7" s="243" t="s">
        <v>488</v>
      </c>
      <c r="AF7" s="242" t="s">
        <v>259</v>
      </c>
      <c r="AG7" s="243" t="s">
        <v>488</v>
      </c>
      <c r="AH7" s="242" t="s">
        <v>259</v>
      </c>
      <c r="AI7" s="243" t="s">
        <v>488</v>
      </c>
      <c r="AJ7" s="244"/>
      <c r="BD7" s="187">
        <v>5</v>
      </c>
      <c r="BE7" s="188">
        <v>9</v>
      </c>
      <c r="BF7" s="193" t="s">
        <v>239</v>
      </c>
      <c r="BG7" s="190" t="s">
        <v>267</v>
      </c>
      <c r="BH7" s="187" t="s">
        <v>211</v>
      </c>
      <c r="BI7" s="191">
        <v>13</v>
      </c>
      <c r="BJ7" s="192"/>
      <c r="BK7" s="188" t="s">
        <v>25</v>
      </c>
      <c r="BL7" s="188">
        <v>3</v>
      </c>
      <c r="BM7" s="188" t="s">
        <v>24</v>
      </c>
      <c r="BN7" s="188">
        <v>4</v>
      </c>
    </row>
    <row r="8" spans="1:66" x14ac:dyDescent="0.2">
      <c r="A8" s="18">
        <v>6</v>
      </c>
      <c r="B8" s="67" t="s">
        <v>537</v>
      </c>
      <c r="C8" s="66" t="s">
        <v>538</v>
      </c>
      <c r="D8" s="65" t="s">
        <v>539</v>
      </c>
      <c r="F8" s="64" t="s">
        <v>254</v>
      </c>
      <c r="G8" s="20">
        <v>5</v>
      </c>
      <c r="H8" s="28" t="s">
        <v>58</v>
      </c>
      <c r="I8" s="198" t="s">
        <v>254</v>
      </c>
      <c r="J8" s="178">
        <f t="shared" si="0"/>
        <v>134.94850021680094</v>
      </c>
      <c r="K8" s="198" t="s">
        <v>254</v>
      </c>
      <c r="L8" s="178">
        <f t="shared" si="1"/>
        <v>134.94850021680094</v>
      </c>
      <c r="M8" s="198" t="s">
        <v>254</v>
      </c>
      <c r="N8" s="178">
        <f t="shared" si="2"/>
        <v>134.94850021680094</v>
      </c>
      <c r="O8" s="198">
        <v>2</v>
      </c>
      <c r="P8" s="178">
        <f t="shared" si="3"/>
        <v>99.897000433601875</v>
      </c>
      <c r="Q8" s="179">
        <f t="shared" si="4"/>
        <v>504.74250108400469</v>
      </c>
      <c r="S8" s="64" t="s">
        <v>36</v>
      </c>
      <c r="U8" s="187" t="s">
        <v>260</v>
      </c>
      <c r="V8" s="197" t="s">
        <v>319</v>
      </c>
      <c r="W8" s="193" t="s">
        <v>103</v>
      </c>
      <c r="X8" s="261" t="s">
        <v>148</v>
      </c>
      <c r="Y8" s="187" t="s">
        <v>61</v>
      </c>
      <c r="Z8" s="240" t="s">
        <v>493</v>
      </c>
      <c r="AA8" s="241"/>
      <c r="AB8" s="242" t="s">
        <v>26</v>
      </c>
      <c r="AC8" s="243" t="s">
        <v>494</v>
      </c>
      <c r="AD8" s="242" t="s">
        <v>260</v>
      </c>
      <c r="AE8" s="243" t="s">
        <v>495</v>
      </c>
      <c r="AF8" s="242" t="s">
        <v>24</v>
      </c>
      <c r="AG8" s="243" t="s">
        <v>494</v>
      </c>
      <c r="AH8" s="242" t="s">
        <v>260</v>
      </c>
      <c r="AI8" s="243" t="s">
        <v>495</v>
      </c>
      <c r="AJ8" s="244"/>
      <c r="BD8" s="64">
        <v>1</v>
      </c>
      <c r="BE8" s="67" t="s">
        <v>201</v>
      </c>
      <c r="BF8" s="133" t="s">
        <v>122</v>
      </c>
      <c r="BG8" s="132" t="s">
        <v>141</v>
      </c>
      <c r="BH8" s="64" t="s">
        <v>61</v>
      </c>
      <c r="BI8" s="123">
        <v>4</v>
      </c>
      <c r="BJ8" s="152"/>
      <c r="BK8" s="67">
        <v>1</v>
      </c>
      <c r="BL8" s="67">
        <v>1</v>
      </c>
      <c r="BM8" s="67">
        <v>3</v>
      </c>
      <c r="BN8" s="67">
        <v>2</v>
      </c>
    </row>
    <row r="9" spans="1:66" x14ac:dyDescent="0.2">
      <c r="A9" s="18">
        <v>7</v>
      </c>
      <c r="B9" s="67" t="s">
        <v>520</v>
      </c>
      <c r="C9" s="66" t="s">
        <v>122</v>
      </c>
      <c r="D9" s="65" t="s">
        <v>141</v>
      </c>
      <c r="F9" s="64" t="s">
        <v>254</v>
      </c>
      <c r="G9" s="20">
        <v>6</v>
      </c>
      <c r="H9" s="28" t="s">
        <v>519</v>
      </c>
      <c r="I9" s="198" t="s">
        <v>255</v>
      </c>
      <c r="J9" s="178">
        <f t="shared" si="0"/>
        <v>107.18939606931647</v>
      </c>
      <c r="K9" s="198" t="s">
        <v>254</v>
      </c>
      <c r="L9" s="178">
        <f t="shared" si="1"/>
        <v>138.90756251918219</v>
      </c>
      <c r="M9" s="198" t="s">
        <v>254</v>
      </c>
      <c r="N9" s="178">
        <f t="shared" si="2"/>
        <v>138.90756251918219</v>
      </c>
      <c r="O9" s="198" t="s">
        <v>255</v>
      </c>
      <c r="P9" s="178">
        <f t="shared" si="3"/>
        <v>107.18939606931647</v>
      </c>
      <c r="Q9" s="179">
        <f t="shared" si="4"/>
        <v>492.19391717699733</v>
      </c>
      <c r="S9" s="64" t="s">
        <v>34</v>
      </c>
      <c r="U9" s="64" t="s">
        <v>254</v>
      </c>
      <c r="V9" s="153" t="s">
        <v>200</v>
      </c>
      <c r="W9" s="133" t="s">
        <v>134</v>
      </c>
      <c r="X9" s="239" t="s">
        <v>496</v>
      </c>
      <c r="Y9" s="64" t="s">
        <v>55</v>
      </c>
      <c r="Z9" s="245" t="s">
        <v>488</v>
      </c>
      <c r="AA9" s="246"/>
      <c r="AB9" s="247" t="s">
        <v>254</v>
      </c>
      <c r="AC9" s="248" t="s">
        <v>482</v>
      </c>
      <c r="AD9" s="247" t="s">
        <v>254</v>
      </c>
      <c r="AE9" s="248" t="s">
        <v>482</v>
      </c>
      <c r="AF9" s="247" t="s">
        <v>257</v>
      </c>
      <c r="AG9" s="248" t="s">
        <v>484</v>
      </c>
      <c r="AH9" s="247">
        <v>3</v>
      </c>
      <c r="AI9" s="248" t="s">
        <v>484</v>
      </c>
      <c r="AJ9" s="244"/>
      <c r="BD9" s="64">
        <v>2</v>
      </c>
      <c r="BE9" s="67" t="s">
        <v>202</v>
      </c>
      <c r="BF9" s="133" t="s">
        <v>156</v>
      </c>
      <c r="BG9" s="132" t="s">
        <v>270</v>
      </c>
      <c r="BH9" s="64" t="s">
        <v>61</v>
      </c>
      <c r="BI9" s="123">
        <v>6</v>
      </c>
      <c r="BJ9" s="152"/>
      <c r="BK9" s="67">
        <v>2</v>
      </c>
      <c r="BL9" s="67">
        <v>2</v>
      </c>
      <c r="BM9" s="67">
        <v>2</v>
      </c>
      <c r="BN9" s="67">
        <v>3</v>
      </c>
    </row>
    <row r="10" spans="1:66" x14ac:dyDescent="0.2">
      <c r="A10" s="18">
        <v>8</v>
      </c>
      <c r="B10" s="67" t="s">
        <v>478</v>
      </c>
      <c r="C10" s="85" t="s">
        <v>374</v>
      </c>
      <c r="D10" s="65" t="s">
        <v>479</v>
      </c>
      <c r="F10" s="64" t="s">
        <v>254</v>
      </c>
      <c r="G10" s="20">
        <v>6</v>
      </c>
      <c r="H10" s="28" t="s">
        <v>61</v>
      </c>
      <c r="I10" s="198" t="s">
        <v>255</v>
      </c>
      <c r="J10" s="178">
        <f t="shared" si="0"/>
        <v>107.18939606931647</v>
      </c>
      <c r="K10" s="198" t="s">
        <v>254</v>
      </c>
      <c r="L10" s="178">
        <f t="shared" si="1"/>
        <v>138.90756251918219</v>
      </c>
      <c r="M10" s="198" t="s">
        <v>255</v>
      </c>
      <c r="N10" s="178">
        <f t="shared" si="2"/>
        <v>107.18939606931647</v>
      </c>
      <c r="O10" s="198" t="s">
        <v>254</v>
      </c>
      <c r="P10" s="178">
        <f t="shared" si="3"/>
        <v>138.90756251918219</v>
      </c>
      <c r="Q10" s="179">
        <f t="shared" si="4"/>
        <v>492.19391717699727</v>
      </c>
      <c r="S10" s="64" t="s">
        <v>34</v>
      </c>
      <c r="U10" s="64" t="s">
        <v>255</v>
      </c>
      <c r="V10" s="153" t="s">
        <v>164</v>
      </c>
      <c r="W10" s="133" t="s">
        <v>76</v>
      </c>
      <c r="X10" s="239" t="s">
        <v>283</v>
      </c>
      <c r="Y10" s="64" t="s">
        <v>55</v>
      </c>
      <c r="Z10" s="245" t="s">
        <v>495</v>
      </c>
      <c r="AA10" s="246"/>
      <c r="AB10" s="247" t="s">
        <v>257</v>
      </c>
      <c r="AC10" s="248" t="s">
        <v>484</v>
      </c>
      <c r="AD10" s="247" t="s">
        <v>255</v>
      </c>
      <c r="AE10" s="248" t="s">
        <v>481</v>
      </c>
      <c r="AF10" s="247" t="s">
        <v>255</v>
      </c>
      <c r="AG10" s="248" t="s">
        <v>481</v>
      </c>
      <c r="AH10" s="247">
        <v>2</v>
      </c>
      <c r="AI10" s="248" t="s">
        <v>481</v>
      </c>
      <c r="AJ10" s="244"/>
      <c r="BD10" s="64">
        <v>3</v>
      </c>
      <c r="BE10" s="67" t="s">
        <v>162</v>
      </c>
      <c r="BF10" s="133" t="s">
        <v>89</v>
      </c>
      <c r="BG10" s="132" t="s">
        <v>144</v>
      </c>
      <c r="BH10" s="64" t="s">
        <v>61</v>
      </c>
      <c r="BI10" s="123">
        <v>8</v>
      </c>
      <c r="BJ10" s="152"/>
      <c r="BK10" s="67">
        <v>3</v>
      </c>
      <c r="BL10" s="67">
        <v>4</v>
      </c>
      <c r="BM10" s="67">
        <v>5</v>
      </c>
      <c r="BN10" s="67">
        <v>1</v>
      </c>
    </row>
    <row r="11" spans="1:66" x14ac:dyDescent="0.2">
      <c r="A11" s="18">
        <v>9</v>
      </c>
      <c r="B11" s="67" t="s">
        <v>381</v>
      </c>
      <c r="C11" s="66" t="s">
        <v>483</v>
      </c>
      <c r="D11" s="65" t="s">
        <v>145</v>
      </c>
      <c r="F11" s="64" t="s">
        <v>255</v>
      </c>
      <c r="G11" s="20">
        <v>6</v>
      </c>
      <c r="H11" s="28" t="s">
        <v>61</v>
      </c>
      <c r="I11" s="198" t="s">
        <v>254</v>
      </c>
      <c r="J11" s="178">
        <f t="shared" si="0"/>
        <v>138.90756251918219</v>
      </c>
      <c r="K11" s="198">
        <v>3</v>
      </c>
      <c r="L11" s="178">
        <f t="shared" si="1"/>
        <v>81.71816644986572</v>
      </c>
      <c r="M11" s="198" t="s">
        <v>254</v>
      </c>
      <c r="N11" s="178">
        <f t="shared" si="2"/>
        <v>138.90756251918219</v>
      </c>
      <c r="O11" s="198" t="s">
        <v>255</v>
      </c>
      <c r="P11" s="178">
        <f t="shared" si="3"/>
        <v>107.18939606931647</v>
      </c>
      <c r="Q11" s="179">
        <f t="shared" si="4"/>
        <v>466.72268755754658</v>
      </c>
      <c r="S11" s="64" t="s">
        <v>34</v>
      </c>
      <c r="U11" s="64" t="s">
        <v>257</v>
      </c>
      <c r="V11" s="153" t="s">
        <v>195</v>
      </c>
      <c r="W11" s="133" t="s">
        <v>196</v>
      </c>
      <c r="X11" s="239" t="s">
        <v>167</v>
      </c>
      <c r="Y11" s="64" t="s">
        <v>55</v>
      </c>
      <c r="Z11" s="245" t="s">
        <v>497</v>
      </c>
      <c r="AA11" s="246"/>
      <c r="AB11" s="247" t="s">
        <v>258</v>
      </c>
      <c r="AC11" s="248" t="s">
        <v>480</v>
      </c>
      <c r="AD11" s="247" t="s">
        <v>257</v>
      </c>
      <c r="AE11" s="248" t="s">
        <v>484</v>
      </c>
      <c r="AF11" s="247">
        <v>2</v>
      </c>
      <c r="AG11" s="248" t="s">
        <v>481</v>
      </c>
      <c r="AH11" s="247" t="s">
        <v>257</v>
      </c>
      <c r="AI11" s="248" t="s">
        <v>484</v>
      </c>
      <c r="AJ11" s="244"/>
      <c r="BD11" s="64">
        <v>4</v>
      </c>
      <c r="BE11" s="67" t="s">
        <v>271</v>
      </c>
      <c r="BF11" s="133" t="s">
        <v>34</v>
      </c>
      <c r="BG11" s="132" t="s">
        <v>272</v>
      </c>
      <c r="BH11" s="64" t="s">
        <v>61</v>
      </c>
      <c r="BI11" s="123">
        <v>9</v>
      </c>
      <c r="BJ11" s="152"/>
      <c r="BK11" s="67">
        <v>5</v>
      </c>
      <c r="BL11" s="67">
        <v>3</v>
      </c>
      <c r="BM11" s="67">
        <v>1</v>
      </c>
      <c r="BN11" s="67">
        <v>5</v>
      </c>
    </row>
    <row r="12" spans="1:66" x14ac:dyDescent="0.2">
      <c r="A12" s="18">
        <v>10</v>
      </c>
      <c r="B12" s="67" t="s">
        <v>200</v>
      </c>
      <c r="C12" s="49" t="s">
        <v>134</v>
      </c>
      <c r="D12" s="65" t="s">
        <v>496</v>
      </c>
      <c r="F12" s="64" t="s">
        <v>254</v>
      </c>
      <c r="G12" s="20">
        <v>5</v>
      </c>
      <c r="H12" s="28" t="s">
        <v>55</v>
      </c>
      <c r="I12" s="198" t="s">
        <v>254</v>
      </c>
      <c r="J12" s="178">
        <f t="shared" si="0"/>
        <v>134.94850021680094</v>
      </c>
      <c r="K12" s="198" t="s">
        <v>254</v>
      </c>
      <c r="L12" s="178">
        <f t="shared" si="1"/>
        <v>134.94850021680094</v>
      </c>
      <c r="M12" s="198" t="s">
        <v>257</v>
      </c>
      <c r="N12" s="178">
        <f t="shared" si="2"/>
        <v>71.092437480817821</v>
      </c>
      <c r="O12" s="198">
        <v>3</v>
      </c>
      <c r="P12" s="178">
        <f t="shared" si="3"/>
        <v>71.092437480817821</v>
      </c>
      <c r="Q12" s="179">
        <f t="shared" si="4"/>
        <v>412.08187539523749</v>
      </c>
      <c r="S12" s="64" t="s">
        <v>34</v>
      </c>
      <c r="U12" s="64" t="s">
        <v>258</v>
      </c>
      <c r="V12" s="153" t="s">
        <v>166</v>
      </c>
      <c r="W12" s="133" t="s">
        <v>115</v>
      </c>
      <c r="X12" s="239" t="s">
        <v>197</v>
      </c>
      <c r="Y12" s="64" t="s">
        <v>55</v>
      </c>
      <c r="Z12" s="245" t="s">
        <v>498</v>
      </c>
      <c r="AA12" s="246"/>
      <c r="AB12" s="247" t="s">
        <v>255</v>
      </c>
      <c r="AC12" s="248" t="s">
        <v>481</v>
      </c>
      <c r="AD12" s="247" t="s">
        <v>258</v>
      </c>
      <c r="AE12" s="248" t="s">
        <v>480</v>
      </c>
      <c r="AF12" s="247" t="s">
        <v>258</v>
      </c>
      <c r="AG12" s="248" t="s">
        <v>480</v>
      </c>
      <c r="AH12" s="247" t="s">
        <v>26</v>
      </c>
      <c r="AI12" s="248" t="s">
        <v>495</v>
      </c>
      <c r="AJ12" s="244"/>
      <c r="BD12" s="64">
        <v>5</v>
      </c>
      <c r="BE12" s="67" t="s">
        <v>256</v>
      </c>
      <c r="BF12" s="133" t="s">
        <v>203</v>
      </c>
      <c r="BG12" s="132" t="s">
        <v>204</v>
      </c>
      <c r="BH12" s="64" t="s">
        <v>61</v>
      </c>
      <c r="BI12" s="123">
        <v>12</v>
      </c>
      <c r="BJ12" s="152"/>
      <c r="BK12" s="67">
        <v>4</v>
      </c>
      <c r="BL12" s="67" t="s">
        <v>25</v>
      </c>
      <c r="BM12" s="67">
        <v>4</v>
      </c>
      <c r="BN12" s="67">
        <v>4</v>
      </c>
    </row>
    <row r="13" spans="1:66" x14ac:dyDescent="0.2">
      <c r="A13" s="18">
        <v>11</v>
      </c>
      <c r="B13" s="67" t="s">
        <v>332</v>
      </c>
      <c r="C13" s="66" t="s">
        <v>139</v>
      </c>
      <c r="D13" s="65" t="s">
        <v>501</v>
      </c>
      <c r="F13" s="64" t="s">
        <v>257</v>
      </c>
      <c r="G13" s="20">
        <v>11</v>
      </c>
      <c r="H13" s="28" t="s">
        <v>56</v>
      </c>
      <c r="I13" s="198" t="s">
        <v>259</v>
      </c>
      <c r="J13" s="178">
        <f t="shared" si="0"/>
        <v>80.75749767747395</v>
      </c>
      <c r="K13" s="198" t="s">
        <v>257</v>
      </c>
      <c r="L13" s="178">
        <f t="shared" si="1"/>
        <v>110.03175334010996</v>
      </c>
      <c r="M13" s="198" t="s">
        <v>257</v>
      </c>
      <c r="N13" s="178">
        <f t="shared" si="2"/>
        <v>110.03175334010996</v>
      </c>
      <c r="O13" s="198" t="s">
        <v>257</v>
      </c>
      <c r="P13" s="178">
        <f t="shared" si="3"/>
        <v>110.03175334010996</v>
      </c>
      <c r="Q13" s="179">
        <f t="shared" si="4"/>
        <v>410.85275769780384</v>
      </c>
      <c r="S13" s="64" t="s">
        <v>34</v>
      </c>
      <c r="U13" s="64" t="s">
        <v>259</v>
      </c>
      <c r="V13" s="153" t="s">
        <v>165</v>
      </c>
      <c r="W13" s="133" t="s">
        <v>95</v>
      </c>
      <c r="X13" s="239" t="s">
        <v>499</v>
      </c>
      <c r="Y13" s="64" t="s">
        <v>55</v>
      </c>
      <c r="Z13" s="245" t="s">
        <v>492</v>
      </c>
      <c r="AA13" s="246"/>
      <c r="AB13" s="247" t="s">
        <v>259</v>
      </c>
      <c r="AC13" s="248" t="s">
        <v>488</v>
      </c>
      <c r="AD13" s="247" t="s">
        <v>259</v>
      </c>
      <c r="AE13" s="248" t="s">
        <v>488</v>
      </c>
      <c r="AF13" s="247" t="s">
        <v>259</v>
      </c>
      <c r="AG13" s="248" t="s">
        <v>488</v>
      </c>
      <c r="AH13" s="247" t="s">
        <v>258</v>
      </c>
      <c r="AI13" s="248" t="s">
        <v>480</v>
      </c>
      <c r="AJ13" s="244"/>
      <c r="BD13" s="187">
        <v>1</v>
      </c>
      <c r="BE13" s="188" t="s">
        <v>276</v>
      </c>
      <c r="BF13" s="193" t="s">
        <v>277</v>
      </c>
      <c r="BG13" s="190" t="s">
        <v>278</v>
      </c>
      <c r="BH13" s="187" t="s">
        <v>60</v>
      </c>
      <c r="BI13" s="191">
        <v>4</v>
      </c>
      <c r="BJ13" s="192"/>
      <c r="BK13" s="188">
        <v>1</v>
      </c>
      <c r="BL13" s="188">
        <v>1</v>
      </c>
      <c r="BM13" s="188">
        <v>3</v>
      </c>
      <c r="BN13" s="188">
        <v>2</v>
      </c>
    </row>
    <row r="14" spans="1:66" x14ac:dyDescent="0.2">
      <c r="A14" s="18">
        <v>12</v>
      </c>
      <c r="B14" s="67" t="s">
        <v>531</v>
      </c>
      <c r="C14" s="66" t="s">
        <v>532</v>
      </c>
      <c r="D14" s="65" t="s">
        <v>533</v>
      </c>
      <c r="F14" s="64" t="s">
        <v>255</v>
      </c>
      <c r="G14" s="20">
        <v>6</v>
      </c>
      <c r="H14" s="28" t="s">
        <v>60</v>
      </c>
      <c r="I14" s="198" t="s">
        <v>255</v>
      </c>
      <c r="J14" s="178">
        <f t="shared" si="0"/>
        <v>107.18939606931647</v>
      </c>
      <c r="K14" s="198">
        <v>3</v>
      </c>
      <c r="L14" s="178">
        <f t="shared" si="1"/>
        <v>81.71816644986572</v>
      </c>
      <c r="M14" s="198" t="s">
        <v>254</v>
      </c>
      <c r="N14" s="178">
        <f t="shared" si="2"/>
        <v>138.90756251918219</v>
      </c>
      <c r="O14" s="198" t="s">
        <v>258</v>
      </c>
      <c r="P14" s="178">
        <f t="shared" si="3"/>
        <v>58.80456295278406</v>
      </c>
      <c r="Q14" s="179">
        <f t="shared" si="4"/>
        <v>386.61968799114845</v>
      </c>
      <c r="S14" s="64" t="s">
        <v>35</v>
      </c>
      <c r="U14" s="187" t="s">
        <v>254</v>
      </c>
      <c r="V14" s="197" t="s">
        <v>328</v>
      </c>
      <c r="W14" s="193" t="s">
        <v>294</v>
      </c>
      <c r="X14" s="261" t="s">
        <v>136</v>
      </c>
      <c r="Y14" s="187" t="s">
        <v>56</v>
      </c>
      <c r="Z14" s="240" t="s">
        <v>480</v>
      </c>
      <c r="AA14" s="241"/>
      <c r="AB14" s="242" t="s">
        <v>257</v>
      </c>
      <c r="AC14" s="243" t="s">
        <v>484</v>
      </c>
      <c r="AD14" s="242" t="s">
        <v>254</v>
      </c>
      <c r="AE14" s="243" t="s">
        <v>482</v>
      </c>
      <c r="AF14" s="242" t="s">
        <v>255</v>
      </c>
      <c r="AG14" s="243" t="s">
        <v>481</v>
      </c>
      <c r="AH14" s="242" t="s">
        <v>254</v>
      </c>
      <c r="AI14" s="243" t="s">
        <v>482</v>
      </c>
      <c r="AJ14" s="244"/>
      <c r="BD14" s="187">
        <v>2</v>
      </c>
      <c r="BE14" s="188">
        <v>4869</v>
      </c>
      <c r="BF14" s="193" t="s">
        <v>83</v>
      </c>
      <c r="BG14" s="190" t="s">
        <v>175</v>
      </c>
      <c r="BH14" s="187" t="s">
        <v>60</v>
      </c>
      <c r="BI14" s="191">
        <v>5</v>
      </c>
      <c r="BJ14" s="192"/>
      <c r="BK14" s="188">
        <v>2</v>
      </c>
      <c r="BL14" s="188">
        <v>2</v>
      </c>
      <c r="BM14" s="188">
        <v>2</v>
      </c>
      <c r="BN14" s="188">
        <v>1</v>
      </c>
    </row>
    <row r="15" spans="1:66" x14ac:dyDescent="0.2">
      <c r="A15" s="18">
        <v>13</v>
      </c>
      <c r="B15" s="67" t="s">
        <v>222</v>
      </c>
      <c r="C15" s="250" t="s">
        <v>225</v>
      </c>
      <c r="D15" s="65" t="s">
        <v>560</v>
      </c>
      <c r="F15" s="64" t="s">
        <v>254</v>
      </c>
      <c r="G15" s="20">
        <v>4</v>
      </c>
      <c r="H15" s="28" t="s">
        <v>211</v>
      </c>
      <c r="I15" s="198" t="s">
        <v>254</v>
      </c>
      <c r="J15" s="178">
        <f t="shared" si="0"/>
        <v>130.10299956639813</v>
      </c>
      <c r="K15" s="198" t="s">
        <v>254</v>
      </c>
      <c r="L15" s="178">
        <f t="shared" si="1"/>
        <v>130.10299956639813</v>
      </c>
      <c r="M15" s="198" t="s">
        <v>257</v>
      </c>
      <c r="N15" s="178">
        <f t="shared" si="2"/>
        <v>56.246936830414995</v>
      </c>
      <c r="O15" s="198" t="s">
        <v>257</v>
      </c>
      <c r="P15" s="178">
        <f t="shared" si="3"/>
        <v>56.246936830414995</v>
      </c>
      <c r="Q15" s="179">
        <f t="shared" si="4"/>
        <v>372.69987279362624</v>
      </c>
      <c r="S15" s="64" t="s">
        <v>35</v>
      </c>
      <c r="U15" s="187" t="s">
        <v>255</v>
      </c>
      <c r="V15" s="197" t="s">
        <v>331</v>
      </c>
      <c r="W15" s="193" t="s">
        <v>87</v>
      </c>
      <c r="X15" s="261" t="s">
        <v>500</v>
      </c>
      <c r="Y15" s="187" t="s">
        <v>56</v>
      </c>
      <c r="Z15" s="240" t="s">
        <v>480</v>
      </c>
      <c r="AA15" s="241"/>
      <c r="AB15" s="242" t="s">
        <v>254</v>
      </c>
      <c r="AC15" s="243" t="s">
        <v>482</v>
      </c>
      <c r="AD15" s="242" t="s">
        <v>255</v>
      </c>
      <c r="AE15" s="243" t="s">
        <v>481</v>
      </c>
      <c r="AF15" s="242" t="s">
        <v>254</v>
      </c>
      <c r="AG15" s="243" t="s">
        <v>482</v>
      </c>
      <c r="AH15" s="242" t="s">
        <v>255</v>
      </c>
      <c r="AI15" s="243" t="s">
        <v>481</v>
      </c>
      <c r="AJ15" s="244"/>
      <c r="BD15" s="187">
        <v>3</v>
      </c>
      <c r="BE15" s="188" t="s">
        <v>223</v>
      </c>
      <c r="BF15" s="193" t="s">
        <v>227</v>
      </c>
      <c r="BG15" s="190" t="s">
        <v>228</v>
      </c>
      <c r="BH15" s="187" t="s">
        <v>60</v>
      </c>
      <c r="BI15" s="191">
        <v>8</v>
      </c>
      <c r="BJ15" s="192"/>
      <c r="BK15" s="188">
        <v>3</v>
      </c>
      <c r="BL15" s="188">
        <v>4</v>
      </c>
      <c r="BM15" s="188">
        <v>1</v>
      </c>
      <c r="BN15" s="188">
        <v>7</v>
      </c>
    </row>
    <row r="16" spans="1:66" x14ac:dyDescent="0.2">
      <c r="A16" s="18">
        <v>14</v>
      </c>
      <c r="B16" s="67" t="s">
        <v>164</v>
      </c>
      <c r="C16" s="85" t="s">
        <v>76</v>
      </c>
      <c r="D16" s="65" t="s">
        <v>283</v>
      </c>
      <c r="F16" s="64" t="s">
        <v>255</v>
      </c>
      <c r="G16" s="20">
        <v>5</v>
      </c>
      <c r="H16" s="28" t="s">
        <v>55</v>
      </c>
      <c r="I16" s="198" t="s">
        <v>257</v>
      </c>
      <c r="J16" s="178">
        <f t="shared" si="0"/>
        <v>71.092437480817821</v>
      </c>
      <c r="K16" s="198" t="s">
        <v>255</v>
      </c>
      <c r="L16" s="178">
        <f t="shared" si="1"/>
        <v>99.897000433601875</v>
      </c>
      <c r="M16" s="198" t="s">
        <v>255</v>
      </c>
      <c r="N16" s="178">
        <f t="shared" si="2"/>
        <v>99.897000433601875</v>
      </c>
      <c r="O16" s="198">
        <v>2</v>
      </c>
      <c r="P16" s="178">
        <f t="shared" si="3"/>
        <v>99.897000433601875</v>
      </c>
      <c r="Q16" s="179">
        <f t="shared" si="4"/>
        <v>370.78343878162343</v>
      </c>
      <c r="S16" s="64" t="s">
        <v>35</v>
      </c>
      <c r="U16" s="187" t="s">
        <v>257</v>
      </c>
      <c r="V16" s="197" t="s">
        <v>332</v>
      </c>
      <c r="W16" s="193" t="s">
        <v>139</v>
      </c>
      <c r="X16" s="261" t="s">
        <v>501</v>
      </c>
      <c r="Y16" s="187" t="s">
        <v>56</v>
      </c>
      <c r="Z16" s="240" t="s">
        <v>486</v>
      </c>
      <c r="AA16" s="241"/>
      <c r="AB16" s="242" t="s">
        <v>259</v>
      </c>
      <c r="AC16" s="243" t="s">
        <v>488</v>
      </c>
      <c r="AD16" s="242" t="s">
        <v>257</v>
      </c>
      <c r="AE16" s="243" t="s">
        <v>484</v>
      </c>
      <c r="AF16" s="242" t="s">
        <v>257</v>
      </c>
      <c r="AG16" s="243" t="s">
        <v>484</v>
      </c>
      <c r="AH16" s="242" t="s">
        <v>257</v>
      </c>
      <c r="AI16" s="243" t="s">
        <v>484</v>
      </c>
      <c r="AJ16" s="244"/>
      <c r="BD16" s="187">
        <v>4</v>
      </c>
      <c r="BE16" s="188" t="s">
        <v>273</v>
      </c>
      <c r="BF16" s="193" t="s">
        <v>158</v>
      </c>
      <c r="BG16" s="190" t="s">
        <v>274</v>
      </c>
      <c r="BH16" s="187" t="s">
        <v>60</v>
      </c>
      <c r="BI16" s="191">
        <v>10</v>
      </c>
      <c r="BJ16" s="192"/>
      <c r="BK16" s="188">
        <v>4</v>
      </c>
      <c r="BL16" s="188">
        <v>3</v>
      </c>
      <c r="BM16" s="188">
        <v>5</v>
      </c>
      <c r="BN16" s="188">
        <v>3</v>
      </c>
    </row>
    <row r="17" spans="1:66" x14ac:dyDescent="0.2">
      <c r="A17" s="18">
        <v>15</v>
      </c>
      <c r="B17" s="67" t="s">
        <v>521</v>
      </c>
      <c r="C17" s="66" t="s">
        <v>522</v>
      </c>
      <c r="D17" s="65" t="s">
        <v>523</v>
      </c>
      <c r="F17" s="64" t="s">
        <v>257</v>
      </c>
      <c r="G17" s="20">
        <v>6</v>
      </c>
      <c r="H17" s="28" t="s">
        <v>519</v>
      </c>
      <c r="I17" s="198" t="s">
        <v>254</v>
      </c>
      <c r="J17" s="178">
        <f t="shared" si="0"/>
        <v>138.90756251918219</v>
      </c>
      <c r="K17" s="198" t="s">
        <v>258</v>
      </c>
      <c r="L17" s="178">
        <f t="shared" si="1"/>
        <v>58.80456295278406</v>
      </c>
      <c r="M17" s="198" t="s">
        <v>257</v>
      </c>
      <c r="N17" s="178">
        <f t="shared" si="2"/>
        <v>81.71816644986572</v>
      </c>
      <c r="O17" s="198" t="s">
        <v>257</v>
      </c>
      <c r="P17" s="178">
        <f t="shared" si="3"/>
        <v>81.71816644986572</v>
      </c>
      <c r="Q17" s="179">
        <f t="shared" si="4"/>
        <v>361.14845837169776</v>
      </c>
      <c r="S17" s="64" t="s">
        <v>35</v>
      </c>
      <c r="U17" s="187" t="s">
        <v>258</v>
      </c>
      <c r="V17" s="197" t="s">
        <v>287</v>
      </c>
      <c r="W17" s="193" t="s">
        <v>288</v>
      </c>
      <c r="X17" s="261" t="s">
        <v>137</v>
      </c>
      <c r="Y17" s="187" t="s">
        <v>56</v>
      </c>
      <c r="Z17" s="240" t="s">
        <v>487</v>
      </c>
      <c r="AA17" s="241"/>
      <c r="AB17" s="242" t="s">
        <v>255</v>
      </c>
      <c r="AC17" s="243" t="s">
        <v>481</v>
      </c>
      <c r="AD17" s="242" t="s">
        <v>260</v>
      </c>
      <c r="AE17" s="243" t="s">
        <v>495</v>
      </c>
      <c r="AF17" s="242" t="s">
        <v>258</v>
      </c>
      <c r="AG17" s="243" t="s">
        <v>480</v>
      </c>
      <c r="AH17" s="242" t="s">
        <v>261</v>
      </c>
      <c r="AI17" s="243" t="s">
        <v>494</v>
      </c>
      <c r="AJ17" s="244"/>
      <c r="BD17" s="187">
        <v>5</v>
      </c>
      <c r="BE17" s="188" t="s">
        <v>161</v>
      </c>
      <c r="BF17" s="193" t="s">
        <v>105</v>
      </c>
      <c r="BG17" s="190" t="s">
        <v>214</v>
      </c>
      <c r="BH17" s="187" t="s">
        <v>60</v>
      </c>
      <c r="BI17" s="191">
        <v>14</v>
      </c>
      <c r="BJ17" s="192"/>
      <c r="BK17" s="188">
        <v>6</v>
      </c>
      <c r="BL17" s="188">
        <v>8</v>
      </c>
      <c r="BM17" s="188">
        <v>4</v>
      </c>
      <c r="BN17" s="188">
        <v>4</v>
      </c>
    </row>
    <row r="18" spans="1:66" x14ac:dyDescent="0.2">
      <c r="A18" s="18">
        <v>16</v>
      </c>
      <c r="B18" s="67" t="s">
        <v>110</v>
      </c>
      <c r="C18" s="85" t="s">
        <v>142</v>
      </c>
      <c r="D18" s="65" t="s">
        <v>338</v>
      </c>
      <c r="F18" s="64" t="s">
        <v>257</v>
      </c>
      <c r="G18" s="20">
        <v>9</v>
      </c>
      <c r="H18" s="28" t="s">
        <v>57</v>
      </c>
      <c r="I18" s="198" t="s">
        <v>258</v>
      </c>
      <c r="J18" s="178">
        <f t="shared" si="0"/>
        <v>84.275792572234778</v>
      </c>
      <c r="K18" s="198" t="s">
        <v>257</v>
      </c>
      <c r="L18" s="178">
        <f t="shared" si="1"/>
        <v>101.6338405137609</v>
      </c>
      <c r="M18" s="198" t="s">
        <v>259</v>
      </c>
      <c r="N18" s="178">
        <f t="shared" si="2"/>
        <v>68.319180810720866</v>
      </c>
      <c r="O18" s="198" t="s">
        <v>257</v>
      </c>
      <c r="P18" s="178">
        <f t="shared" si="3"/>
        <v>101.6338405137609</v>
      </c>
      <c r="Q18" s="179">
        <f t="shared" si="4"/>
        <v>355.86265441047743</v>
      </c>
      <c r="S18" s="64" t="s">
        <v>35</v>
      </c>
      <c r="U18" s="187" t="s">
        <v>259</v>
      </c>
      <c r="V18" s="197" t="s">
        <v>335</v>
      </c>
      <c r="W18" s="193" t="s">
        <v>91</v>
      </c>
      <c r="X18" s="261" t="s">
        <v>502</v>
      </c>
      <c r="Y18" s="187" t="s">
        <v>56</v>
      </c>
      <c r="Z18" s="240" t="s">
        <v>492</v>
      </c>
      <c r="AA18" s="241"/>
      <c r="AB18" s="242" t="s">
        <v>260</v>
      </c>
      <c r="AC18" s="243" t="s">
        <v>495</v>
      </c>
      <c r="AD18" s="242" t="s">
        <v>258</v>
      </c>
      <c r="AE18" s="243" t="s">
        <v>480</v>
      </c>
      <c r="AF18" s="242" t="s">
        <v>260</v>
      </c>
      <c r="AG18" s="243" t="s">
        <v>495</v>
      </c>
      <c r="AH18" s="242" t="s">
        <v>258</v>
      </c>
      <c r="AI18" s="243" t="s">
        <v>480</v>
      </c>
      <c r="AJ18" s="244"/>
      <c r="BD18" s="187">
        <v>6</v>
      </c>
      <c r="BE18" s="188">
        <v>4595</v>
      </c>
      <c r="BF18" s="193" t="s">
        <v>152</v>
      </c>
      <c r="BG18" s="190" t="s">
        <v>275</v>
      </c>
      <c r="BH18" s="187" t="s">
        <v>60</v>
      </c>
      <c r="BI18" s="191">
        <v>16</v>
      </c>
      <c r="BJ18" s="192"/>
      <c r="BK18" s="188">
        <v>5</v>
      </c>
      <c r="BL18" s="188">
        <v>7</v>
      </c>
      <c r="BM18" s="188">
        <v>6</v>
      </c>
      <c r="BN18" s="188">
        <v>5</v>
      </c>
    </row>
    <row r="19" spans="1:66" x14ac:dyDescent="0.2">
      <c r="A19" s="18">
        <v>17</v>
      </c>
      <c r="B19" s="67" t="s">
        <v>549</v>
      </c>
      <c r="C19" s="66" t="s">
        <v>157</v>
      </c>
      <c r="D19" s="65" t="s">
        <v>550</v>
      </c>
      <c r="F19" s="64" t="s">
        <v>258</v>
      </c>
      <c r="G19" s="20">
        <v>9</v>
      </c>
      <c r="H19" s="28" t="s">
        <v>57</v>
      </c>
      <c r="I19" s="198" t="s">
        <v>257</v>
      </c>
      <c r="J19" s="178">
        <f t="shared" si="0"/>
        <v>101.6338405137609</v>
      </c>
      <c r="K19" s="198" t="s">
        <v>258</v>
      </c>
      <c r="L19" s="178">
        <f t="shared" si="1"/>
        <v>84.275792572234778</v>
      </c>
      <c r="M19" s="198" t="s">
        <v>257</v>
      </c>
      <c r="N19" s="178">
        <f t="shared" si="2"/>
        <v>101.6338405137609</v>
      </c>
      <c r="O19" s="198" t="s">
        <v>259</v>
      </c>
      <c r="P19" s="178">
        <f t="shared" si="3"/>
        <v>68.319180810720866</v>
      </c>
      <c r="Q19" s="179">
        <f t="shared" si="4"/>
        <v>355.86265441047743</v>
      </c>
      <c r="S19" s="64" t="s">
        <v>35</v>
      </c>
      <c r="U19" s="187" t="s">
        <v>260</v>
      </c>
      <c r="V19" s="197" t="s">
        <v>503</v>
      </c>
      <c r="W19" s="193" t="s">
        <v>504</v>
      </c>
      <c r="X19" s="261" t="s">
        <v>505</v>
      </c>
      <c r="Y19" s="187" t="s">
        <v>56</v>
      </c>
      <c r="Z19" s="240" t="s">
        <v>506</v>
      </c>
      <c r="AA19" s="241"/>
      <c r="AB19" s="242" t="s">
        <v>25</v>
      </c>
      <c r="AC19" s="243" t="s">
        <v>487</v>
      </c>
      <c r="AD19" s="242" t="s">
        <v>259</v>
      </c>
      <c r="AE19" s="243" t="s">
        <v>488</v>
      </c>
      <c r="AF19" s="242" t="s">
        <v>259</v>
      </c>
      <c r="AG19" s="243" t="s">
        <v>488</v>
      </c>
      <c r="AH19" s="242" t="s">
        <v>260</v>
      </c>
      <c r="AI19" s="243" t="s">
        <v>495</v>
      </c>
      <c r="AJ19" s="244"/>
      <c r="BD19" s="187">
        <v>7</v>
      </c>
      <c r="BE19" s="188" t="s">
        <v>279</v>
      </c>
      <c r="BF19" s="193" t="s">
        <v>106</v>
      </c>
      <c r="BG19" s="190" t="s">
        <v>280</v>
      </c>
      <c r="BH19" s="187" t="s">
        <v>60</v>
      </c>
      <c r="BI19" s="191">
        <v>19</v>
      </c>
      <c r="BJ19" s="192"/>
      <c r="BK19" s="188" t="s">
        <v>25</v>
      </c>
      <c r="BL19" s="188">
        <v>6</v>
      </c>
      <c r="BM19" s="188">
        <v>7</v>
      </c>
      <c r="BN19" s="188">
        <v>6</v>
      </c>
    </row>
    <row r="20" spans="1:66" x14ac:dyDescent="0.2">
      <c r="A20" s="18">
        <v>18</v>
      </c>
      <c r="B20" s="67" t="s">
        <v>287</v>
      </c>
      <c r="C20" s="250" t="s">
        <v>288</v>
      </c>
      <c r="D20" s="65" t="s">
        <v>137</v>
      </c>
      <c r="F20" s="64" t="s">
        <v>258</v>
      </c>
      <c r="G20" s="20">
        <v>11</v>
      </c>
      <c r="H20" s="28" t="s">
        <v>56</v>
      </c>
      <c r="I20" s="198" t="s">
        <v>255</v>
      </c>
      <c r="J20" s="178">
        <f t="shared" si="0"/>
        <v>127.92722538380309</v>
      </c>
      <c r="K20" s="198" t="s">
        <v>260</v>
      </c>
      <c r="L20" s="178">
        <f t="shared" si="1"/>
        <v>67.707526284183615</v>
      </c>
      <c r="M20" s="198" t="s">
        <v>258</v>
      </c>
      <c r="N20" s="178">
        <f t="shared" si="2"/>
        <v>94.693907418785869</v>
      </c>
      <c r="O20" s="198" t="s">
        <v>261</v>
      </c>
      <c r="P20" s="178">
        <f t="shared" si="3"/>
        <v>55.269277711743861</v>
      </c>
      <c r="Q20" s="179">
        <f t="shared" si="4"/>
        <v>345.59793679851646</v>
      </c>
      <c r="S20" s="64" t="s">
        <v>35</v>
      </c>
      <c r="U20" s="187" t="s">
        <v>261</v>
      </c>
      <c r="V20" s="197" t="s">
        <v>330</v>
      </c>
      <c r="W20" s="193" t="s">
        <v>208</v>
      </c>
      <c r="X20" s="261" t="s">
        <v>507</v>
      </c>
      <c r="Y20" s="187" t="s">
        <v>56</v>
      </c>
      <c r="Z20" s="240" t="s">
        <v>493</v>
      </c>
      <c r="AA20" s="241"/>
      <c r="AB20" s="242" t="s">
        <v>253</v>
      </c>
      <c r="AC20" s="243" t="s">
        <v>498</v>
      </c>
      <c r="AD20" s="242" t="s">
        <v>261</v>
      </c>
      <c r="AE20" s="243" t="s">
        <v>494</v>
      </c>
      <c r="AF20" s="242" t="s">
        <v>261</v>
      </c>
      <c r="AG20" s="243" t="s">
        <v>494</v>
      </c>
      <c r="AH20" s="242" t="s">
        <v>259</v>
      </c>
      <c r="AI20" s="243" t="s">
        <v>488</v>
      </c>
      <c r="AJ20" s="244"/>
      <c r="BD20" s="187">
        <v>8</v>
      </c>
      <c r="BE20" s="188" t="s">
        <v>215</v>
      </c>
      <c r="BF20" s="193" t="s">
        <v>216</v>
      </c>
      <c r="BG20" s="190" t="s">
        <v>217</v>
      </c>
      <c r="BH20" s="187" t="s">
        <v>60</v>
      </c>
      <c r="BI20" s="191">
        <v>20</v>
      </c>
      <c r="BJ20" s="192"/>
      <c r="BK20" s="188">
        <v>7</v>
      </c>
      <c r="BL20" s="188">
        <v>5</v>
      </c>
      <c r="BM20" s="188" t="s">
        <v>24</v>
      </c>
      <c r="BN20" s="188">
        <v>8</v>
      </c>
    </row>
    <row r="21" spans="1:66" x14ac:dyDescent="0.2">
      <c r="A21" s="18">
        <v>19</v>
      </c>
      <c r="B21" s="67" t="s">
        <v>223</v>
      </c>
      <c r="C21" s="66" t="s">
        <v>227</v>
      </c>
      <c r="D21" s="65" t="s">
        <v>228</v>
      </c>
      <c r="F21" s="64" t="s">
        <v>255</v>
      </c>
      <c r="G21" s="20">
        <v>6</v>
      </c>
      <c r="H21" s="28" t="s">
        <v>519</v>
      </c>
      <c r="I21" s="198" t="s">
        <v>257</v>
      </c>
      <c r="J21" s="178">
        <f t="shared" si="0"/>
        <v>81.71816644986572</v>
      </c>
      <c r="K21" s="198" t="s">
        <v>257</v>
      </c>
      <c r="L21" s="178">
        <f t="shared" si="1"/>
        <v>81.71816644986572</v>
      </c>
      <c r="M21" s="198" t="s">
        <v>259</v>
      </c>
      <c r="N21" s="178">
        <f t="shared" si="2"/>
        <v>37.29239563571457</v>
      </c>
      <c r="O21" s="198" t="s">
        <v>254</v>
      </c>
      <c r="P21" s="178">
        <f t="shared" si="3"/>
        <v>138.90756251918219</v>
      </c>
      <c r="Q21" s="179">
        <f t="shared" si="4"/>
        <v>339.6362910546282</v>
      </c>
      <c r="S21" s="64" t="s">
        <v>35</v>
      </c>
      <c r="U21" s="187" t="s">
        <v>303</v>
      </c>
      <c r="V21" s="197" t="s">
        <v>291</v>
      </c>
      <c r="W21" s="193" t="s">
        <v>292</v>
      </c>
      <c r="X21" s="261" t="s">
        <v>369</v>
      </c>
      <c r="Y21" s="187" t="s">
        <v>56</v>
      </c>
      <c r="Z21" s="240" t="s">
        <v>508</v>
      </c>
      <c r="AA21" s="241"/>
      <c r="AB21" s="242" t="s">
        <v>261</v>
      </c>
      <c r="AC21" s="243" t="s">
        <v>494</v>
      </c>
      <c r="AD21" s="242" t="s">
        <v>303</v>
      </c>
      <c r="AE21" s="243" t="s">
        <v>497</v>
      </c>
      <c r="AF21" s="242" t="s">
        <v>303</v>
      </c>
      <c r="AG21" s="243" t="s">
        <v>497</v>
      </c>
      <c r="AH21" s="242" t="s">
        <v>303</v>
      </c>
      <c r="AI21" s="243" t="s">
        <v>497</v>
      </c>
      <c r="AJ21" s="244"/>
      <c r="BD21" s="64">
        <v>1</v>
      </c>
      <c r="BE21" s="67" t="s">
        <v>224</v>
      </c>
      <c r="BF21" s="133" t="s">
        <v>229</v>
      </c>
      <c r="BG21" s="132" t="s">
        <v>230</v>
      </c>
      <c r="BH21" s="64" t="s">
        <v>55</v>
      </c>
      <c r="BI21" s="123">
        <v>3</v>
      </c>
      <c r="BJ21" s="152"/>
      <c r="BK21" s="67">
        <v>1</v>
      </c>
      <c r="BL21" s="67">
        <v>1</v>
      </c>
      <c r="BM21" s="67">
        <v>2</v>
      </c>
      <c r="BN21" s="67">
        <v>1</v>
      </c>
    </row>
    <row r="22" spans="1:66" x14ac:dyDescent="0.2">
      <c r="A22" s="18">
        <v>20</v>
      </c>
      <c r="B22" s="67" t="s">
        <v>485</v>
      </c>
      <c r="C22" s="85" t="s">
        <v>203</v>
      </c>
      <c r="D22" s="65" t="s">
        <v>204</v>
      </c>
      <c r="F22" s="64" t="s">
        <v>257</v>
      </c>
      <c r="G22" s="20">
        <v>6</v>
      </c>
      <c r="H22" s="28" t="s">
        <v>61</v>
      </c>
      <c r="I22" s="198" t="s">
        <v>257</v>
      </c>
      <c r="J22" s="178">
        <f t="shared" si="0"/>
        <v>81.71816644986572</v>
      </c>
      <c r="K22" s="198" t="s">
        <v>257</v>
      </c>
      <c r="L22" s="178">
        <f t="shared" si="1"/>
        <v>81.71816644986572</v>
      </c>
      <c r="M22" s="198" t="s">
        <v>257</v>
      </c>
      <c r="N22" s="178">
        <f t="shared" si="2"/>
        <v>81.71816644986572</v>
      </c>
      <c r="O22" s="198" t="s">
        <v>257</v>
      </c>
      <c r="P22" s="178">
        <f t="shared" si="3"/>
        <v>81.71816644986572</v>
      </c>
      <c r="Q22" s="179">
        <f t="shared" si="4"/>
        <v>326.87266579946288</v>
      </c>
      <c r="S22" s="64" t="s">
        <v>35</v>
      </c>
      <c r="U22" s="187" t="s">
        <v>305</v>
      </c>
      <c r="V22" s="197" t="s">
        <v>509</v>
      </c>
      <c r="W22" s="193" t="s">
        <v>510</v>
      </c>
      <c r="X22" s="261" t="s">
        <v>511</v>
      </c>
      <c r="Y22" s="187" t="s">
        <v>56</v>
      </c>
      <c r="Z22" s="240" t="s">
        <v>512</v>
      </c>
      <c r="AA22" s="241"/>
      <c r="AB22" s="242" t="s">
        <v>258</v>
      </c>
      <c r="AC22" s="243" t="s">
        <v>480</v>
      </c>
      <c r="AD22" s="242" t="s">
        <v>329</v>
      </c>
      <c r="AE22" s="243" t="s">
        <v>513</v>
      </c>
      <c r="AF22" s="242" t="s">
        <v>253</v>
      </c>
      <c r="AG22" s="243" t="s">
        <v>498</v>
      </c>
      <c r="AH22" s="242" t="s">
        <v>329</v>
      </c>
      <c r="AI22" s="243" t="s">
        <v>513</v>
      </c>
      <c r="AJ22" s="244"/>
      <c r="BD22" s="64">
        <v>2</v>
      </c>
      <c r="BE22" s="67" t="s">
        <v>200</v>
      </c>
      <c r="BF22" s="133" t="s">
        <v>134</v>
      </c>
      <c r="BG22" s="132" t="s">
        <v>282</v>
      </c>
      <c r="BH22" s="64" t="s">
        <v>55</v>
      </c>
      <c r="BI22" s="123">
        <v>6</v>
      </c>
      <c r="BJ22" s="152"/>
      <c r="BK22" s="67">
        <v>3</v>
      </c>
      <c r="BL22" s="67">
        <v>2</v>
      </c>
      <c r="BM22" s="153">
        <v>1</v>
      </c>
      <c r="BN22" s="153">
        <v>3</v>
      </c>
    </row>
    <row r="23" spans="1:66" x14ac:dyDescent="0.2">
      <c r="A23" s="18">
        <v>21</v>
      </c>
      <c r="B23" s="67" t="s">
        <v>335</v>
      </c>
      <c r="C23" s="66" t="s">
        <v>91</v>
      </c>
      <c r="D23" s="65" t="s">
        <v>502</v>
      </c>
      <c r="F23" s="64" t="s">
        <v>259</v>
      </c>
      <c r="G23" s="20">
        <v>11</v>
      </c>
      <c r="H23" s="28" t="s">
        <v>56</v>
      </c>
      <c r="I23" s="198" t="s">
        <v>260</v>
      </c>
      <c r="J23" s="178">
        <f t="shared" si="0"/>
        <v>67.707526284183615</v>
      </c>
      <c r="K23" s="198" t="s">
        <v>258</v>
      </c>
      <c r="L23" s="178">
        <f t="shared" si="1"/>
        <v>94.693907418785869</v>
      </c>
      <c r="M23" s="198" t="s">
        <v>260</v>
      </c>
      <c r="N23" s="178">
        <f t="shared" si="2"/>
        <v>67.707526284183615</v>
      </c>
      <c r="O23" s="198" t="s">
        <v>258</v>
      </c>
      <c r="P23" s="178">
        <f t="shared" si="3"/>
        <v>94.693907418785869</v>
      </c>
      <c r="Q23" s="179">
        <f t="shared" si="4"/>
        <v>324.80286740593897</v>
      </c>
      <c r="S23" s="64" t="s">
        <v>35</v>
      </c>
      <c r="U23" s="187" t="s">
        <v>253</v>
      </c>
      <c r="V23" s="197" t="s">
        <v>250</v>
      </c>
      <c r="W23" s="193" t="s">
        <v>108</v>
      </c>
      <c r="X23" s="261" t="s">
        <v>172</v>
      </c>
      <c r="Y23" s="187" t="s">
        <v>56</v>
      </c>
      <c r="Z23" s="240" t="s">
        <v>514</v>
      </c>
      <c r="AA23" s="241"/>
      <c r="AB23" s="242" t="s">
        <v>303</v>
      </c>
      <c r="AC23" s="243" t="s">
        <v>497</v>
      </c>
      <c r="AD23" s="242" t="s">
        <v>305</v>
      </c>
      <c r="AE23" s="243" t="s">
        <v>486</v>
      </c>
      <c r="AF23" s="242" t="s">
        <v>305</v>
      </c>
      <c r="AG23" s="243" t="s">
        <v>486</v>
      </c>
      <c r="AH23" s="242" t="s">
        <v>305</v>
      </c>
      <c r="AI23" s="243" t="s">
        <v>486</v>
      </c>
      <c r="AJ23" s="244"/>
      <c r="BD23" s="64">
        <v>3</v>
      </c>
      <c r="BE23" s="67" t="s">
        <v>164</v>
      </c>
      <c r="BF23" s="133" t="s">
        <v>76</v>
      </c>
      <c r="BG23" s="132" t="s">
        <v>283</v>
      </c>
      <c r="BH23" s="64" t="s">
        <v>55</v>
      </c>
      <c r="BI23" s="123">
        <v>7</v>
      </c>
      <c r="BJ23" s="152"/>
      <c r="BK23" s="67">
        <v>2</v>
      </c>
      <c r="BL23" s="153">
        <v>3</v>
      </c>
      <c r="BM23" s="67">
        <v>3</v>
      </c>
      <c r="BN23" s="67">
        <v>2</v>
      </c>
    </row>
    <row r="24" spans="1:66" x14ac:dyDescent="0.2">
      <c r="A24" s="18">
        <v>22</v>
      </c>
      <c r="B24" s="67" t="s">
        <v>176</v>
      </c>
      <c r="C24" s="66" t="s">
        <v>77</v>
      </c>
      <c r="D24" s="65" t="s">
        <v>540</v>
      </c>
      <c r="F24" s="64" t="s">
        <v>255</v>
      </c>
      <c r="G24" s="20">
        <v>5</v>
      </c>
      <c r="H24" s="28" t="s">
        <v>58</v>
      </c>
      <c r="I24" s="198" t="s">
        <v>255</v>
      </c>
      <c r="J24" s="178">
        <f t="shared" si="0"/>
        <v>99.897000433601875</v>
      </c>
      <c r="K24" s="198" t="s">
        <v>258</v>
      </c>
      <c r="L24" s="178">
        <f t="shared" si="1"/>
        <v>44.845500650402819</v>
      </c>
      <c r="M24" s="198" t="s">
        <v>255</v>
      </c>
      <c r="N24" s="178">
        <f t="shared" si="2"/>
        <v>99.897000433601875</v>
      </c>
      <c r="O24" s="198" t="s">
        <v>257</v>
      </c>
      <c r="P24" s="178">
        <f t="shared" si="3"/>
        <v>71.092437480817821</v>
      </c>
      <c r="Q24" s="179">
        <f t="shared" si="4"/>
        <v>315.73193899842437</v>
      </c>
      <c r="S24" s="64" t="s">
        <v>35</v>
      </c>
      <c r="U24" s="187" t="s">
        <v>329</v>
      </c>
      <c r="V24" s="197" t="s">
        <v>515</v>
      </c>
      <c r="W24" s="193" t="s">
        <v>516</v>
      </c>
      <c r="X24" s="261" t="s">
        <v>517</v>
      </c>
      <c r="Y24" s="187" t="s">
        <v>56</v>
      </c>
      <c r="Z24" s="240" t="s">
        <v>518</v>
      </c>
      <c r="AA24" s="241"/>
      <c r="AB24" s="242" t="s">
        <v>305</v>
      </c>
      <c r="AC24" s="243" t="s">
        <v>486</v>
      </c>
      <c r="AD24" s="242" t="s">
        <v>253</v>
      </c>
      <c r="AE24" s="243" t="s">
        <v>498</v>
      </c>
      <c r="AF24" s="242" t="s">
        <v>26</v>
      </c>
      <c r="AG24" s="243" t="s">
        <v>487</v>
      </c>
      <c r="AH24" s="242" t="s">
        <v>253</v>
      </c>
      <c r="AI24" s="243" t="s">
        <v>498</v>
      </c>
      <c r="AJ24" s="244"/>
      <c r="BD24" s="64">
        <v>4</v>
      </c>
      <c r="BE24" s="67" t="s">
        <v>166</v>
      </c>
      <c r="BF24" s="133" t="s">
        <v>115</v>
      </c>
      <c r="BG24" s="132" t="s">
        <v>197</v>
      </c>
      <c r="BH24" s="64" t="s">
        <v>55</v>
      </c>
      <c r="BI24" s="123">
        <v>12</v>
      </c>
      <c r="BJ24" s="152"/>
      <c r="BK24" s="67">
        <v>5</v>
      </c>
      <c r="BL24" s="67">
        <v>4</v>
      </c>
      <c r="BM24" s="67">
        <v>4</v>
      </c>
      <c r="BN24" s="67">
        <v>4</v>
      </c>
    </row>
    <row r="25" spans="1:66" x14ac:dyDescent="0.2">
      <c r="A25" s="18">
        <v>23</v>
      </c>
      <c r="B25" s="67" t="s">
        <v>161</v>
      </c>
      <c r="C25" s="250" t="s">
        <v>105</v>
      </c>
      <c r="D25" s="65" t="s">
        <v>320</v>
      </c>
      <c r="F25" s="64" t="s">
        <v>257</v>
      </c>
      <c r="G25" s="20">
        <v>6</v>
      </c>
      <c r="H25" s="28" t="s">
        <v>60</v>
      </c>
      <c r="I25" s="198" t="s">
        <v>258</v>
      </c>
      <c r="J25" s="178">
        <f t="shared" si="0"/>
        <v>58.80456295278406</v>
      </c>
      <c r="K25" s="198" t="s">
        <v>258</v>
      </c>
      <c r="L25" s="178">
        <f t="shared" si="1"/>
        <v>58.80456295278406</v>
      </c>
      <c r="M25" s="198" t="s">
        <v>257</v>
      </c>
      <c r="N25" s="178">
        <f t="shared" si="2"/>
        <v>81.71816644986572</v>
      </c>
      <c r="O25" s="198" t="s">
        <v>255</v>
      </c>
      <c r="P25" s="178">
        <f t="shared" si="3"/>
        <v>107.18939606931647</v>
      </c>
      <c r="Q25" s="179">
        <f t="shared" si="4"/>
        <v>306.51668842475033</v>
      </c>
      <c r="S25" s="64" t="s">
        <v>519</v>
      </c>
      <c r="U25" s="64" t="s">
        <v>254</v>
      </c>
      <c r="V25" s="153" t="s">
        <v>520</v>
      </c>
      <c r="W25" s="133" t="s">
        <v>122</v>
      </c>
      <c r="X25" s="239" t="s">
        <v>141</v>
      </c>
      <c r="Y25" s="64" t="s">
        <v>519</v>
      </c>
      <c r="Z25" s="245" t="s">
        <v>480</v>
      </c>
      <c r="AA25" s="246"/>
      <c r="AB25" s="247" t="s">
        <v>255</v>
      </c>
      <c r="AC25" s="248" t="s">
        <v>481</v>
      </c>
      <c r="AD25" s="247" t="s">
        <v>254</v>
      </c>
      <c r="AE25" s="248" t="s">
        <v>482</v>
      </c>
      <c r="AF25" s="247" t="s">
        <v>254</v>
      </c>
      <c r="AG25" s="248" t="s">
        <v>482</v>
      </c>
      <c r="AH25" s="247" t="s">
        <v>255</v>
      </c>
      <c r="AI25" s="248" t="s">
        <v>481</v>
      </c>
      <c r="AJ25" s="244"/>
      <c r="BD25" s="64">
        <v>5</v>
      </c>
      <c r="BE25" s="67" t="s">
        <v>195</v>
      </c>
      <c r="BF25" s="133" t="s">
        <v>196</v>
      </c>
      <c r="BG25" s="132" t="s">
        <v>281</v>
      </c>
      <c r="BH25" s="64" t="s">
        <v>55</v>
      </c>
      <c r="BI25" s="123">
        <v>14</v>
      </c>
      <c r="BJ25" s="152"/>
      <c r="BK25" s="67">
        <v>4</v>
      </c>
      <c r="BL25" s="67">
        <v>5</v>
      </c>
      <c r="BM25" s="67">
        <v>5</v>
      </c>
      <c r="BN25" s="67">
        <v>5</v>
      </c>
    </row>
    <row r="26" spans="1:66" x14ac:dyDescent="0.2">
      <c r="A26" s="18">
        <v>24</v>
      </c>
      <c r="B26" s="67" t="s">
        <v>120</v>
      </c>
      <c r="C26" s="85" t="s">
        <v>123</v>
      </c>
      <c r="D26" s="65" t="s">
        <v>146</v>
      </c>
      <c r="F26" s="64" t="s">
        <v>259</v>
      </c>
      <c r="G26" s="20">
        <v>9</v>
      </c>
      <c r="H26" s="28" t="s">
        <v>57</v>
      </c>
      <c r="I26" s="198" t="s">
        <v>259</v>
      </c>
      <c r="J26" s="178">
        <f t="shared" si="0"/>
        <v>68.319180810720866</v>
      </c>
      <c r="K26" s="198" t="s">
        <v>259</v>
      </c>
      <c r="L26" s="178">
        <f t="shared" si="1"/>
        <v>68.319180810720866</v>
      </c>
      <c r="M26" s="198" t="s">
        <v>258</v>
      </c>
      <c r="N26" s="178">
        <f t="shared" si="2"/>
        <v>84.275792572234778</v>
      </c>
      <c r="O26" s="198" t="s">
        <v>258</v>
      </c>
      <c r="P26" s="178">
        <f t="shared" si="3"/>
        <v>84.275792572234778</v>
      </c>
      <c r="Q26" s="179">
        <f t="shared" si="4"/>
        <v>305.18994676591126</v>
      </c>
      <c r="S26" s="64" t="s">
        <v>519</v>
      </c>
      <c r="U26" s="64" t="s">
        <v>255</v>
      </c>
      <c r="V26" s="153" t="s">
        <v>223</v>
      </c>
      <c r="W26" s="133" t="s">
        <v>227</v>
      </c>
      <c r="X26" s="239" t="s">
        <v>228</v>
      </c>
      <c r="Y26" s="64" t="s">
        <v>519</v>
      </c>
      <c r="Z26" s="245" t="s">
        <v>494</v>
      </c>
      <c r="AA26" s="246"/>
      <c r="AB26" s="247" t="s">
        <v>257</v>
      </c>
      <c r="AC26" s="248" t="s">
        <v>484</v>
      </c>
      <c r="AD26" s="247" t="s">
        <v>257</v>
      </c>
      <c r="AE26" s="248" t="s">
        <v>484</v>
      </c>
      <c r="AF26" s="247" t="s">
        <v>259</v>
      </c>
      <c r="AG26" s="248" t="s">
        <v>488</v>
      </c>
      <c r="AH26" s="247" t="s">
        <v>254</v>
      </c>
      <c r="AI26" s="248" t="s">
        <v>482</v>
      </c>
      <c r="AJ26" s="244"/>
      <c r="BD26" s="187">
        <v>1</v>
      </c>
      <c r="BE26" s="188">
        <v>49</v>
      </c>
      <c r="BF26" s="193" t="s">
        <v>231</v>
      </c>
      <c r="BG26" s="190" t="s">
        <v>285</v>
      </c>
      <c r="BH26" s="187" t="s">
        <v>58</v>
      </c>
      <c r="BI26" s="191">
        <v>5</v>
      </c>
      <c r="BJ26" s="192"/>
      <c r="BK26" s="188">
        <v>1</v>
      </c>
      <c r="BL26" s="188">
        <v>1</v>
      </c>
      <c r="BM26" s="188" t="s">
        <v>24</v>
      </c>
      <c r="BN26" s="188">
        <v>3</v>
      </c>
    </row>
    <row r="27" spans="1:66" ht="25.5" x14ac:dyDescent="0.2">
      <c r="A27" s="18">
        <v>25</v>
      </c>
      <c r="B27" s="67" t="s">
        <v>195</v>
      </c>
      <c r="C27" s="66" t="s">
        <v>196</v>
      </c>
      <c r="D27" s="65" t="s">
        <v>167</v>
      </c>
      <c r="F27" s="64" t="s">
        <v>257</v>
      </c>
      <c r="G27" s="20">
        <v>5</v>
      </c>
      <c r="H27" s="28" t="s">
        <v>55</v>
      </c>
      <c r="I27" s="198" t="s">
        <v>258</v>
      </c>
      <c r="J27" s="178">
        <f t="shared" si="0"/>
        <v>44.845500650402819</v>
      </c>
      <c r="K27" s="198" t="s">
        <v>257</v>
      </c>
      <c r="L27" s="178">
        <f t="shared" si="1"/>
        <v>71.092437480817821</v>
      </c>
      <c r="M27" s="198">
        <v>2</v>
      </c>
      <c r="N27" s="178">
        <f t="shared" si="2"/>
        <v>99.897000433601875</v>
      </c>
      <c r="O27" s="198" t="s">
        <v>257</v>
      </c>
      <c r="P27" s="178">
        <f t="shared" si="3"/>
        <v>71.092437480817821</v>
      </c>
      <c r="Q27" s="179">
        <f t="shared" si="4"/>
        <v>286.92737604564036</v>
      </c>
      <c r="S27" s="64" t="s">
        <v>519</v>
      </c>
      <c r="U27" s="64" t="s">
        <v>257</v>
      </c>
      <c r="V27" s="153" t="s">
        <v>521</v>
      </c>
      <c r="W27" s="133" t="s">
        <v>522</v>
      </c>
      <c r="X27" s="239" t="s">
        <v>523</v>
      </c>
      <c r="Y27" s="64" t="s">
        <v>519</v>
      </c>
      <c r="Z27" s="245" t="s">
        <v>494</v>
      </c>
      <c r="AA27" s="246"/>
      <c r="AB27" s="247" t="s">
        <v>254</v>
      </c>
      <c r="AC27" s="248" t="s">
        <v>482</v>
      </c>
      <c r="AD27" s="247" t="s">
        <v>258</v>
      </c>
      <c r="AE27" s="248" t="s">
        <v>480</v>
      </c>
      <c r="AF27" s="247" t="s">
        <v>257</v>
      </c>
      <c r="AG27" s="248" t="s">
        <v>484</v>
      </c>
      <c r="AH27" s="247" t="s">
        <v>257</v>
      </c>
      <c r="AI27" s="248" t="s">
        <v>484</v>
      </c>
      <c r="AJ27" s="244"/>
      <c r="BD27" s="187">
        <v>2</v>
      </c>
      <c r="BE27" s="188" t="s">
        <v>213</v>
      </c>
      <c r="BF27" s="193" t="s">
        <v>154</v>
      </c>
      <c r="BG27" s="190" t="s">
        <v>284</v>
      </c>
      <c r="BH27" s="187" t="s">
        <v>58</v>
      </c>
      <c r="BI27" s="191">
        <v>7</v>
      </c>
      <c r="BJ27" s="192"/>
      <c r="BK27" s="188" t="s">
        <v>25</v>
      </c>
      <c r="BL27" s="188" t="s">
        <v>24</v>
      </c>
      <c r="BM27" s="188">
        <v>1</v>
      </c>
      <c r="BN27" s="188">
        <v>1</v>
      </c>
    </row>
    <row r="28" spans="1:66" x14ac:dyDescent="0.2">
      <c r="A28" s="18">
        <v>26</v>
      </c>
      <c r="B28" s="67" t="s">
        <v>59</v>
      </c>
      <c r="C28" s="66" t="s">
        <v>85</v>
      </c>
      <c r="D28" s="65" t="s">
        <v>168</v>
      </c>
      <c r="F28" s="64" t="s">
        <v>257</v>
      </c>
      <c r="G28" s="20">
        <v>5</v>
      </c>
      <c r="H28" s="28" t="s">
        <v>58</v>
      </c>
      <c r="I28" s="198" t="s">
        <v>258</v>
      </c>
      <c r="J28" s="178">
        <f t="shared" si="0"/>
        <v>44.845500650402819</v>
      </c>
      <c r="K28" s="198" t="s">
        <v>257</v>
      </c>
      <c r="L28" s="178">
        <f t="shared" si="1"/>
        <v>71.092437480817821</v>
      </c>
      <c r="M28" s="198" t="s">
        <v>257</v>
      </c>
      <c r="N28" s="178">
        <f t="shared" si="2"/>
        <v>71.092437480817821</v>
      </c>
      <c r="O28" s="198" t="s">
        <v>255</v>
      </c>
      <c r="P28" s="178">
        <f t="shared" si="3"/>
        <v>99.897000433601875</v>
      </c>
      <c r="Q28" s="179">
        <f t="shared" si="4"/>
        <v>286.92737604564036</v>
      </c>
      <c r="S28" s="64" t="s">
        <v>519</v>
      </c>
      <c r="U28" s="64" t="s">
        <v>258</v>
      </c>
      <c r="V28" s="153" t="s">
        <v>524</v>
      </c>
      <c r="W28" s="133" t="s">
        <v>158</v>
      </c>
      <c r="X28" s="239" t="s">
        <v>147</v>
      </c>
      <c r="Y28" s="64" t="s">
        <v>519</v>
      </c>
      <c r="Z28" s="245" t="s">
        <v>498</v>
      </c>
      <c r="AA28" s="246"/>
      <c r="AB28" s="247" t="s">
        <v>259</v>
      </c>
      <c r="AC28" s="248" t="s">
        <v>488</v>
      </c>
      <c r="AD28" s="247">
        <v>3</v>
      </c>
      <c r="AE28" s="248" t="s">
        <v>484</v>
      </c>
      <c r="AF28" s="247" t="s">
        <v>255</v>
      </c>
      <c r="AG28" s="248" t="s">
        <v>481</v>
      </c>
      <c r="AH28" s="247" t="s">
        <v>259</v>
      </c>
      <c r="AI28" s="248" t="s">
        <v>488</v>
      </c>
      <c r="AJ28" s="244"/>
      <c r="BD28" s="187">
        <v>3</v>
      </c>
      <c r="BE28" s="188" t="s">
        <v>59</v>
      </c>
      <c r="BF28" s="193" t="s">
        <v>85</v>
      </c>
      <c r="BG28" s="190" t="s">
        <v>168</v>
      </c>
      <c r="BH28" s="187" t="s">
        <v>58</v>
      </c>
      <c r="BI28" s="191">
        <v>7</v>
      </c>
      <c r="BJ28" s="192"/>
      <c r="BK28" s="188">
        <v>3</v>
      </c>
      <c r="BL28" s="197">
        <v>2</v>
      </c>
      <c r="BM28" s="188">
        <v>3</v>
      </c>
      <c r="BN28" s="188">
        <v>2</v>
      </c>
    </row>
    <row r="29" spans="1:66" x14ac:dyDescent="0.2">
      <c r="A29" s="18">
        <v>27</v>
      </c>
      <c r="B29" s="67" t="s">
        <v>524</v>
      </c>
      <c r="C29" s="66" t="s">
        <v>158</v>
      </c>
      <c r="D29" s="65" t="s">
        <v>147</v>
      </c>
      <c r="F29" s="64" t="s">
        <v>258</v>
      </c>
      <c r="G29" s="20">
        <v>6</v>
      </c>
      <c r="H29" s="28" t="s">
        <v>519</v>
      </c>
      <c r="I29" s="198" t="s">
        <v>259</v>
      </c>
      <c r="J29" s="178">
        <f t="shared" si="0"/>
        <v>37.29239563571457</v>
      </c>
      <c r="K29" s="198">
        <v>3</v>
      </c>
      <c r="L29" s="178">
        <f t="shared" si="1"/>
        <v>81.71816644986572</v>
      </c>
      <c r="M29" s="198" t="s">
        <v>255</v>
      </c>
      <c r="N29" s="178">
        <f t="shared" si="2"/>
        <v>107.18939606931647</v>
      </c>
      <c r="O29" s="198" t="s">
        <v>259</v>
      </c>
      <c r="P29" s="178">
        <f t="shared" si="3"/>
        <v>37.29239563571457</v>
      </c>
      <c r="Q29" s="179">
        <f t="shared" si="4"/>
        <v>263.49235379061133</v>
      </c>
      <c r="S29" s="64" t="s">
        <v>519</v>
      </c>
      <c r="U29" s="64" t="s">
        <v>259</v>
      </c>
      <c r="V29" s="153" t="s">
        <v>525</v>
      </c>
      <c r="W29" s="133" t="s">
        <v>322</v>
      </c>
      <c r="X29" s="239" t="s">
        <v>526</v>
      </c>
      <c r="Y29" s="64" t="s">
        <v>519</v>
      </c>
      <c r="Z29" s="245" t="s">
        <v>527</v>
      </c>
      <c r="AA29" s="246"/>
      <c r="AB29" s="247" t="s">
        <v>260</v>
      </c>
      <c r="AC29" s="248" t="s">
        <v>495</v>
      </c>
      <c r="AD29" s="247" t="s">
        <v>259</v>
      </c>
      <c r="AE29" s="248" t="s">
        <v>488</v>
      </c>
      <c r="AF29" s="247" t="s">
        <v>258</v>
      </c>
      <c r="AG29" s="248" t="s">
        <v>480</v>
      </c>
      <c r="AH29" s="247" t="s">
        <v>258</v>
      </c>
      <c r="AI29" s="248" t="s">
        <v>480</v>
      </c>
      <c r="AJ29" s="244"/>
      <c r="BD29" s="187">
        <v>4</v>
      </c>
      <c r="BE29" s="188" t="s">
        <v>176</v>
      </c>
      <c r="BF29" s="193" t="s">
        <v>77</v>
      </c>
      <c r="BG29" s="190" t="s">
        <v>149</v>
      </c>
      <c r="BH29" s="187" t="s">
        <v>58</v>
      </c>
      <c r="BI29" s="191">
        <v>7</v>
      </c>
      <c r="BJ29" s="192"/>
      <c r="BK29" s="188">
        <v>2</v>
      </c>
      <c r="BL29" s="197">
        <v>3</v>
      </c>
      <c r="BM29" s="197">
        <v>2</v>
      </c>
      <c r="BN29" s="197" t="s">
        <v>25</v>
      </c>
    </row>
    <row r="30" spans="1:66" x14ac:dyDescent="0.2">
      <c r="A30" s="18">
        <v>28</v>
      </c>
      <c r="B30" s="67" t="s">
        <v>255</v>
      </c>
      <c r="C30" s="85" t="s">
        <v>561</v>
      </c>
      <c r="D30" s="65" t="s">
        <v>562</v>
      </c>
      <c r="F30" s="64" t="s">
        <v>255</v>
      </c>
      <c r="G30" s="20">
        <v>4</v>
      </c>
      <c r="H30" s="28" t="s">
        <v>211</v>
      </c>
      <c r="I30" s="198" t="s">
        <v>24</v>
      </c>
      <c r="J30" s="178">
        <f t="shared" si="0"/>
        <v>25</v>
      </c>
      <c r="K30" s="198" t="s">
        <v>26</v>
      </c>
      <c r="L30" s="178">
        <f t="shared" si="1"/>
        <v>0</v>
      </c>
      <c r="M30" s="198" t="s">
        <v>255</v>
      </c>
      <c r="N30" s="178">
        <f t="shared" si="2"/>
        <v>90.051499783199063</v>
      </c>
      <c r="O30" s="198" t="s">
        <v>254</v>
      </c>
      <c r="P30" s="178">
        <f t="shared" si="3"/>
        <v>130.10299956639813</v>
      </c>
      <c r="Q30" s="179">
        <f t="shared" si="4"/>
        <v>245.15449934959719</v>
      </c>
      <c r="S30" s="64" t="s">
        <v>519</v>
      </c>
      <c r="U30" s="64" t="s">
        <v>260</v>
      </c>
      <c r="V30" s="153" t="s">
        <v>528</v>
      </c>
      <c r="W30" s="133" t="s">
        <v>529</v>
      </c>
      <c r="X30" s="239" t="s">
        <v>530</v>
      </c>
      <c r="Y30" s="64" t="s">
        <v>519</v>
      </c>
      <c r="Z30" s="245" t="s">
        <v>506</v>
      </c>
      <c r="AA30" s="246"/>
      <c r="AB30" s="247" t="s">
        <v>258</v>
      </c>
      <c r="AC30" s="248" t="s">
        <v>480</v>
      </c>
      <c r="AD30" s="247">
        <v>7</v>
      </c>
      <c r="AE30" s="248" t="s">
        <v>494</v>
      </c>
      <c r="AF30" s="247" t="s">
        <v>260</v>
      </c>
      <c r="AG30" s="248" t="s">
        <v>495</v>
      </c>
      <c r="AH30" s="247" t="s">
        <v>260</v>
      </c>
      <c r="AI30" s="248" t="s">
        <v>495</v>
      </c>
      <c r="AJ30" s="244"/>
      <c r="BD30" s="64">
        <v>1</v>
      </c>
      <c r="BE30" s="67">
        <v>577</v>
      </c>
      <c r="BF30" s="133" t="s">
        <v>87</v>
      </c>
      <c r="BG30" s="132" t="s">
        <v>297</v>
      </c>
      <c r="BH30" s="64" t="s">
        <v>56</v>
      </c>
      <c r="BI30" s="123">
        <v>4</v>
      </c>
      <c r="BJ30" s="152"/>
      <c r="BK30" s="67">
        <v>1</v>
      </c>
      <c r="BL30" s="67">
        <v>1</v>
      </c>
      <c r="BM30" s="67">
        <v>6</v>
      </c>
      <c r="BN30" s="67">
        <v>2</v>
      </c>
    </row>
    <row r="31" spans="1:66" x14ac:dyDescent="0.2">
      <c r="A31" s="18">
        <v>29</v>
      </c>
      <c r="B31" s="67" t="s">
        <v>315</v>
      </c>
      <c r="C31" s="250" t="s">
        <v>264</v>
      </c>
      <c r="D31" s="65" t="s">
        <v>316</v>
      </c>
      <c r="F31" s="64" t="s">
        <v>257</v>
      </c>
      <c r="G31" s="20">
        <v>4</v>
      </c>
      <c r="H31" s="28" t="s">
        <v>211</v>
      </c>
      <c r="I31" s="198" t="s">
        <v>24</v>
      </c>
      <c r="J31" s="178">
        <f t="shared" si="0"/>
        <v>25</v>
      </c>
      <c r="K31" s="198" t="s">
        <v>26</v>
      </c>
      <c r="L31" s="178">
        <f t="shared" si="1"/>
        <v>0</v>
      </c>
      <c r="M31" s="198" t="s">
        <v>254</v>
      </c>
      <c r="N31" s="178">
        <f t="shared" si="2"/>
        <v>130.10299956639813</v>
      </c>
      <c r="O31" s="198" t="s">
        <v>255</v>
      </c>
      <c r="P31" s="178">
        <f t="shared" si="3"/>
        <v>90.051499783199063</v>
      </c>
      <c r="Q31" s="179">
        <f t="shared" si="4"/>
        <v>245.15449934959719</v>
      </c>
      <c r="S31" s="64" t="s">
        <v>36</v>
      </c>
      <c r="U31" s="187" t="s">
        <v>254</v>
      </c>
      <c r="V31" s="197" t="s">
        <v>276</v>
      </c>
      <c r="W31" s="193" t="s">
        <v>277</v>
      </c>
      <c r="X31" s="261" t="s">
        <v>278</v>
      </c>
      <c r="Y31" s="187" t="s">
        <v>60</v>
      </c>
      <c r="Z31" s="240" t="s">
        <v>484</v>
      </c>
      <c r="AA31" s="241"/>
      <c r="AB31" s="242" t="s">
        <v>254</v>
      </c>
      <c r="AC31" s="243" t="s">
        <v>482</v>
      </c>
      <c r="AD31" s="242" t="s">
        <v>254</v>
      </c>
      <c r="AE31" s="243" t="s">
        <v>482</v>
      </c>
      <c r="AF31" s="242" t="s">
        <v>255</v>
      </c>
      <c r="AG31" s="243" t="s">
        <v>481</v>
      </c>
      <c r="AH31" s="242" t="s">
        <v>254</v>
      </c>
      <c r="AI31" s="243" t="s">
        <v>482</v>
      </c>
      <c r="AJ31" s="244"/>
      <c r="BD31" s="64">
        <v>2</v>
      </c>
      <c r="BE31" s="48">
        <v>115</v>
      </c>
      <c r="BF31" s="121" t="s">
        <v>139</v>
      </c>
      <c r="BG31" s="122" t="s">
        <v>240</v>
      </c>
      <c r="BH31" s="64" t="s">
        <v>56</v>
      </c>
      <c r="BI31" s="123">
        <v>5</v>
      </c>
      <c r="BJ31" s="152"/>
      <c r="BK31" s="67">
        <v>2</v>
      </c>
      <c r="BL31" s="67">
        <v>2</v>
      </c>
      <c r="BM31" s="67">
        <v>4</v>
      </c>
      <c r="BN31" s="67">
        <v>1</v>
      </c>
    </row>
    <row r="32" spans="1:66" x14ac:dyDescent="0.2">
      <c r="A32" s="18">
        <v>30</v>
      </c>
      <c r="B32" s="67" t="s">
        <v>302</v>
      </c>
      <c r="C32" s="66" t="s">
        <v>83</v>
      </c>
      <c r="D32" s="65" t="s">
        <v>175</v>
      </c>
      <c r="F32" s="64" t="s">
        <v>258</v>
      </c>
      <c r="G32" s="20">
        <v>6</v>
      </c>
      <c r="H32" s="28" t="s">
        <v>60</v>
      </c>
      <c r="I32" s="198" t="s">
        <v>257</v>
      </c>
      <c r="J32" s="178">
        <f t="shared" si="0"/>
        <v>81.71816644986572</v>
      </c>
      <c r="K32" s="198" t="s">
        <v>257</v>
      </c>
      <c r="L32" s="178">
        <f t="shared" si="1"/>
        <v>81.71816644986572</v>
      </c>
      <c r="M32" s="198" t="s">
        <v>26</v>
      </c>
      <c r="N32" s="178">
        <f t="shared" si="2"/>
        <v>0</v>
      </c>
      <c r="O32" s="198" t="s">
        <v>257</v>
      </c>
      <c r="P32" s="178">
        <f t="shared" si="3"/>
        <v>81.71816644986572</v>
      </c>
      <c r="Q32" s="179">
        <f t="shared" si="4"/>
        <v>245.15449934959716</v>
      </c>
      <c r="S32" s="64" t="s">
        <v>36</v>
      </c>
      <c r="U32" s="187" t="s">
        <v>255</v>
      </c>
      <c r="V32" s="197" t="s">
        <v>531</v>
      </c>
      <c r="W32" s="193" t="s">
        <v>532</v>
      </c>
      <c r="X32" s="261" t="s">
        <v>533</v>
      </c>
      <c r="Y32" s="187" t="s">
        <v>60</v>
      </c>
      <c r="Z32" s="240" t="s">
        <v>495</v>
      </c>
      <c r="AA32" s="241"/>
      <c r="AB32" s="242" t="s">
        <v>255</v>
      </c>
      <c r="AC32" s="243" t="s">
        <v>481</v>
      </c>
      <c r="AD32" s="242">
        <v>3</v>
      </c>
      <c r="AE32" s="243" t="s">
        <v>484</v>
      </c>
      <c r="AF32" s="242" t="s">
        <v>254</v>
      </c>
      <c r="AG32" s="243" t="s">
        <v>482</v>
      </c>
      <c r="AH32" s="242" t="s">
        <v>258</v>
      </c>
      <c r="AI32" s="243" t="s">
        <v>480</v>
      </c>
      <c r="AJ32" s="244"/>
      <c r="BD32" s="64">
        <v>3</v>
      </c>
      <c r="BE32" s="48" t="s">
        <v>171</v>
      </c>
      <c r="BF32" s="121" t="s">
        <v>289</v>
      </c>
      <c r="BG32" s="122" t="s">
        <v>290</v>
      </c>
      <c r="BH32" s="64" t="s">
        <v>56</v>
      </c>
      <c r="BI32" s="123">
        <v>6.3</v>
      </c>
      <c r="BJ32" s="152"/>
      <c r="BK32" s="67">
        <v>3</v>
      </c>
      <c r="BL32" s="67">
        <v>2.2999999999999998</v>
      </c>
      <c r="BM32" s="67">
        <v>1</v>
      </c>
      <c r="BN32" s="67">
        <v>3</v>
      </c>
    </row>
    <row r="33" spans="1:66" x14ac:dyDescent="0.2">
      <c r="A33" s="18">
        <v>31</v>
      </c>
      <c r="B33" s="67" t="s">
        <v>503</v>
      </c>
      <c r="C33" s="66" t="s">
        <v>504</v>
      </c>
      <c r="D33" s="65" t="s">
        <v>505</v>
      </c>
      <c r="F33" s="64" t="s">
        <v>260</v>
      </c>
      <c r="G33" s="20">
        <v>11</v>
      </c>
      <c r="H33" s="28" t="s">
        <v>56</v>
      </c>
      <c r="I33" s="198" t="s">
        <v>25</v>
      </c>
      <c r="J33" s="178">
        <f t="shared" si="0"/>
        <v>0</v>
      </c>
      <c r="K33" s="198" t="s">
        <v>259</v>
      </c>
      <c r="L33" s="178">
        <f t="shared" si="1"/>
        <v>80.75749767747395</v>
      </c>
      <c r="M33" s="198" t="s">
        <v>259</v>
      </c>
      <c r="N33" s="178">
        <f t="shared" si="2"/>
        <v>80.75749767747395</v>
      </c>
      <c r="O33" s="198" t="s">
        <v>260</v>
      </c>
      <c r="P33" s="178">
        <f t="shared" si="3"/>
        <v>67.707526284183615</v>
      </c>
      <c r="Q33" s="179">
        <f t="shared" si="4"/>
        <v>229.22252163913151</v>
      </c>
      <c r="S33" s="64" t="s">
        <v>36</v>
      </c>
      <c r="U33" s="187" t="s">
        <v>257</v>
      </c>
      <c r="V33" s="197" t="s">
        <v>161</v>
      </c>
      <c r="W33" s="193" t="s">
        <v>105</v>
      </c>
      <c r="X33" s="261" t="s">
        <v>320</v>
      </c>
      <c r="Y33" s="187" t="s">
        <v>60</v>
      </c>
      <c r="Z33" s="240" t="s">
        <v>486</v>
      </c>
      <c r="AA33" s="241"/>
      <c r="AB33" s="242" t="s">
        <v>258</v>
      </c>
      <c r="AC33" s="243" t="s">
        <v>480</v>
      </c>
      <c r="AD33" s="242" t="s">
        <v>258</v>
      </c>
      <c r="AE33" s="243" t="s">
        <v>480</v>
      </c>
      <c r="AF33" s="242" t="s">
        <v>257</v>
      </c>
      <c r="AG33" s="243" t="s">
        <v>484</v>
      </c>
      <c r="AH33" s="242" t="s">
        <v>255</v>
      </c>
      <c r="AI33" s="243" t="s">
        <v>481</v>
      </c>
      <c r="AJ33" s="244"/>
      <c r="BD33" s="64">
        <v>4</v>
      </c>
      <c r="BE33" s="67">
        <v>118</v>
      </c>
      <c r="BF33" s="133" t="s">
        <v>294</v>
      </c>
      <c r="BG33" s="132" t="s">
        <v>295</v>
      </c>
      <c r="BH33" s="64" t="s">
        <v>56</v>
      </c>
      <c r="BI33" s="123">
        <v>11</v>
      </c>
      <c r="BJ33" s="152"/>
      <c r="BK33" s="67">
        <v>4</v>
      </c>
      <c r="BL33" s="67">
        <v>3</v>
      </c>
      <c r="BM33" s="67">
        <v>7</v>
      </c>
      <c r="BN33" s="67">
        <v>4</v>
      </c>
    </row>
    <row r="34" spans="1:66" x14ac:dyDescent="0.2">
      <c r="A34" s="18">
        <v>32</v>
      </c>
      <c r="B34" s="67" t="s">
        <v>162</v>
      </c>
      <c r="C34" s="85" t="s">
        <v>89</v>
      </c>
      <c r="D34" s="65" t="s">
        <v>144</v>
      </c>
      <c r="F34" s="64" t="s">
        <v>258</v>
      </c>
      <c r="G34" s="20">
        <v>6</v>
      </c>
      <c r="H34" s="28" t="s">
        <v>61</v>
      </c>
      <c r="I34" s="198" t="s">
        <v>259</v>
      </c>
      <c r="J34" s="178">
        <f t="shared" si="0"/>
        <v>37.29239563571457</v>
      </c>
      <c r="K34" s="198" t="s">
        <v>258</v>
      </c>
      <c r="L34" s="178">
        <f t="shared" si="1"/>
        <v>58.80456295278406</v>
      </c>
      <c r="M34" s="198" t="s">
        <v>258</v>
      </c>
      <c r="N34" s="178">
        <f t="shared" si="2"/>
        <v>58.80456295278406</v>
      </c>
      <c r="O34" s="198" t="s">
        <v>258</v>
      </c>
      <c r="P34" s="178">
        <f t="shared" si="3"/>
        <v>58.80456295278406</v>
      </c>
      <c r="Q34" s="179">
        <f t="shared" si="4"/>
        <v>213.70608449406677</v>
      </c>
      <c r="S34" s="64" t="s">
        <v>36</v>
      </c>
      <c r="U34" s="187" t="s">
        <v>258</v>
      </c>
      <c r="V34" s="197" t="s">
        <v>302</v>
      </c>
      <c r="W34" s="193" t="s">
        <v>83</v>
      </c>
      <c r="X34" s="261" t="s">
        <v>175</v>
      </c>
      <c r="Y34" s="187" t="s">
        <v>60</v>
      </c>
      <c r="Z34" s="240" t="s">
        <v>486</v>
      </c>
      <c r="AA34" s="241"/>
      <c r="AB34" s="242" t="s">
        <v>257</v>
      </c>
      <c r="AC34" s="243" t="s">
        <v>484</v>
      </c>
      <c r="AD34" s="242" t="s">
        <v>257</v>
      </c>
      <c r="AE34" s="243" t="s">
        <v>484</v>
      </c>
      <c r="AF34" s="242" t="s">
        <v>26</v>
      </c>
      <c r="AG34" s="243" t="s">
        <v>494</v>
      </c>
      <c r="AH34" s="242" t="s">
        <v>257</v>
      </c>
      <c r="AI34" s="243" t="s">
        <v>484</v>
      </c>
      <c r="AJ34" s="244"/>
      <c r="BD34" s="64">
        <v>5</v>
      </c>
      <c r="BE34" s="48" t="s">
        <v>206</v>
      </c>
      <c r="BF34" s="121" t="s">
        <v>90</v>
      </c>
      <c r="BG34" s="122" t="s">
        <v>207</v>
      </c>
      <c r="BH34" s="64" t="s">
        <v>56</v>
      </c>
      <c r="BI34" s="123">
        <v>15</v>
      </c>
      <c r="BJ34" s="152"/>
      <c r="BK34" s="67">
        <v>7</v>
      </c>
      <c r="BL34" s="67" t="s">
        <v>24</v>
      </c>
      <c r="BM34" s="67">
        <v>3</v>
      </c>
      <c r="BN34" s="67">
        <v>5</v>
      </c>
    </row>
    <row r="35" spans="1:66" x14ac:dyDescent="0.2">
      <c r="A35" s="18">
        <v>33</v>
      </c>
      <c r="B35" s="67" t="s">
        <v>330</v>
      </c>
      <c r="C35" s="66" t="s">
        <v>208</v>
      </c>
      <c r="D35" s="65" t="s">
        <v>507</v>
      </c>
      <c r="F35" s="64" t="s">
        <v>261</v>
      </c>
      <c r="G35" s="20">
        <v>11</v>
      </c>
      <c r="H35" s="28" t="s">
        <v>56</v>
      </c>
      <c r="I35" s="198" t="s">
        <v>253</v>
      </c>
      <c r="J35" s="178">
        <f t="shared" ref="J35:J54" si="5">IF(OR(I35="DSQ",I35="RAF",I35="DNC",I35="DPG"),0,IF(OR(I35="DNS",I35="DNF"),100*(($G35-$G35+1)/$G35)+50*(LOG($G35/$G35)),100*(($G35-I35+1)/$G35)+50*(LOG($G35/I35))))</f>
        <v>20.251452439729437</v>
      </c>
      <c r="K35" s="198" t="s">
        <v>261</v>
      </c>
      <c r="L35" s="178">
        <f t="shared" ref="L35:L54" si="6">IF(OR(K35="DSQ",K35="RAF",K35="DNC",K35="DPG"),0,IF(OR(K35="DNS",K35="DNF"),100*(($G35-$G35+1)/$G35)+50*(LOG($G35/$G35)),100*(($G35-K35+1)/$G35)+50*(LOG($G35/K35))))</f>
        <v>55.269277711743861</v>
      </c>
      <c r="M35" s="198" t="s">
        <v>261</v>
      </c>
      <c r="N35" s="178">
        <f t="shared" ref="N35:N54" si="7">IF(OR(M35="DSQ",M35="RAF",M35="DNC",M35="DPG"),0,IF(OR(M35="DNS",M35="DNF"),100*(($G35-$G35+1)/$G35)+50*(LOG($G35/$G35)),100*(($G35-M35+1)/$G35)+50*(LOG($G35/M35))))</f>
        <v>55.269277711743861</v>
      </c>
      <c r="O35" s="198" t="s">
        <v>259</v>
      </c>
      <c r="P35" s="178">
        <f t="shared" ref="P35:P54" si="8">IF(OR(O35="DSQ",O35="RAF",O35="DNC",O35="DPG"),0,IF(OR(O35="DNS",O35="DNF"),100*(($G35-$G35+1)/$G35)+50*(LOG($G35/$G35)),100*(($G35-O35+1)/$G35)+50*(LOG($G35/O35))))</f>
        <v>80.75749767747395</v>
      </c>
      <c r="Q35" s="179">
        <f t="shared" ref="Q35:Q54" si="9">J35+L35+P35+N35</f>
        <v>211.54750554069111</v>
      </c>
      <c r="S35" s="64" t="s">
        <v>36</v>
      </c>
      <c r="U35" s="187" t="s">
        <v>259</v>
      </c>
      <c r="V35" s="197" t="s">
        <v>534</v>
      </c>
      <c r="W35" s="193" t="s">
        <v>152</v>
      </c>
      <c r="X35" s="261" t="s">
        <v>275</v>
      </c>
      <c r="Y35" s="187" t="s">
        <v>60</v>
      </c>
      <c r="Z35" s="240" t="s">
        <v>535</v>
      </c>
      <c r="AA35" s="241"/>
      <c r="AB35" s="242" t="s">
        <v>259</v>
      </c>
      <c r="AC35" s="243" t="s">
        <v>488</v>
      </c>
      <c r="AD35" s="242">
        <v>6</v>
      </c>
      <c r="AE35" s="243" t="s">
        <v>495</v>
      </c>
      <c r="AF35" s="242" t="s">
        <v>26</v>
      </c>
      <c r="AG35" s="243" t="s">
        <v>494</v>
      </c>
      <c r="AH35" s="242" t="s">
        <v>260</v>
      </c>
      <c r="AI35" s="243" t="s">
        <v>495</v>
      </c>
      <c r="AJ35" s="244"/>
      <c r="BD35" s="64">
        <v>6</v>
      </c>
      <c r="BE35" s="48" t="s">
        <v>287</v>
      </c>
      <c r="BF35" s="121" t="s">
        <v>288</v>
      </c>
      <c r="BG35" s="122" t="s">
        <v>137</v>
      </c>
      <c r="BH35" s="64" t="s">
        <v>56</v>
      </c>
      <c r="BI35" s="123">
        <v>18</v>
      </c>
      <c r="BJ35" s="152"/>
      <c r="BK35" s="67">
        <v>8</v>
      </c>
      <c r="BL35" s="67">
        <v>4</v>
      </c>
      <c r="BM35" s="67">
        <v>9</v>
      </c>
      <c r="BN35" s="67">
        <v>6</v>
      </c>
    </row>
    <row r="36" spans="1:66" x14ac:dyDescent="0.2">
      <c r="A36" s="18">
        <v>34</v>
      </c>
      <c r="B36" s="67" t="s">
        <v>166</v>
      </c>
      <c r="C36" s="66" t="s">
        <v>115</v>
      </c>
      <c r="D36" s="65" t="s">
        <v>197</v>
      </c>
      <c r="F36" s="64" t="s">
        <v>258</v>
      </c>
      <c r="G36" s="20">
        <v>5</v>
      </c>
      <c r="H36" s="28" t="s">
        <v>55</v>
      </c>
      <c r="I36" s="198" t="s">
        <v>255</v>
      </c>
      <c r="J36" s="178">
        <f t="shared" si="5"/>
        <v>99.897000433601875</v>
      </c>
      <c r="K36" s="198" t="s">
        <v>258</v>
      </c>
      <c r="L36" s="178">
        <f t="shared" si="6"/>
        <v>44.845500650402819</v>
      </c>
      <c r="M36" s="198" t="s">
        <v>258</v>
      </c>
      <c r="N36" s="178">
        <f t="shared" si="7"/>
        <v>44.845500650402819</v>
      </c>
      <c r="O36" s="198" t="s">
        <v>26</v>
      </c>
      <c r="P36" s="178">
        <f t="shared" si="8"/>
        <v>0</v>
      </c>
      <c r="Q36" s="179">
        <f t="shared" si="9"/>
        <v>189.5880017344075</v>
      </c>
      <c r="S36" s="64" t="s">
        <v>36</v>
      </c>
      <c r="U36" s="187" t="s">
        <v>260</v>
      </c>
      <c r="V36" s="197" t="s">
        <v>215</v>
      </c>
      <c r="W36" s="193" t="s">
        <v>216</v>
      </c>
      <c r="X36" s="261" t="s">
        <v>217</v>
      </c>
      <c r="Y36" s="187" t="s">
        <v>60</v>
      </c>
      <c r="Z36" s="240" t="s">
        <v>536</v>
      </c>
      <c r="AA36" s="241"/>
      <c r="AB36" s="242" t="s">
        <v>24</v>
      </c>
      <c r="AC36" s="243" t="s">
        <v>494</v>
      </c>
      <c r="AD36" s="242" t="s">
        <v>260</v>
      </c>
      <c r="AE36" s="243" t="s">
        <v>495</v>
      </c>
      <c r="AF36" s="242" t="s">
        <v>24</v>
      </c>
      <c r="AG36" s="243" t="s">
        <v>494</v>
      </c>
      <c r="AH36" s="242" t="s">
        <v>259</v>
      </c>
      <c r="AI36" s="243" t="s">
        <v>488</v>
      </c>
      <c r="AJ36" s="244"/>
      <c r="BD36" s="64">
        <v>7</v>
      </c>
      <c r="BE36" s="67">
        <v>125</v>
      </c>
      <c r="BF36" s="133" t="s">
        <v>91</v>
      </c>
      <c r="BG36" s="132" t="s">
        <v>296</v>
      </c>
      <c r="BH36" s="64" t="s">
        <v>56</v>
      </c>
      <c r="BI36" s="123">
        <v>18</v>
      </c>
      <c r="BJ36" s="152"/>
      <c r="BK36" s="67">
        <v>5</v>
      </c>
      <c r="BL36" s="67">
        <v>5</v>
      </c>
      <c r="BM36" s="67">
        <v>10</v>
      </c>
      <c r="BN36" s="67">
        <v>8</v>
      </c>
    </row>
    <row r="37" spans="1:66" x14ac:dyDescent="0.2">
      <c r="A37" s="18">
        <v>35</v>
      </c>
      <c r="B37" s="67" t="s">
        <v>327</v>
      </c>
      <c r="C37" s="66" t="s">
        <v>231</v>
      </c>
      <c r="D37" s="65" t="s">
        <v>541</v>
      </c>
      <c r="F37" s="64" t="s">
        <v>258</v>
      </c>
      <c r="G37" s="20">
        <v>5</v>
      </c>
      <c r="H37" s="28" t="s">
        <v>58</v>
      </c>
      <c r="I37" s="198" t="s">
        <v>25</v>
      </c>
      <c r="J37" s="178">
        <f t="shared" si="5"/>
        <v>0</v>
      </c>
      <c r="K37" s="198" t="s">
        <v>255</v>
      </c>
      <c r="L37" s="178">
        <f t="shared" si="6"/>
        <v>99.897000433601875</v>
      </c>
      <c r="M37" s="198" t="s">
        <v>258</v>
      </c>
      <c r="N37" s="178">
        <f t="shared" si="7"/>
        <v>44.845500650402819</v>
      </c>
      <c r="O37" s="198" t="s">
        <v>258</v>
      </c>
      <c r="P37" s="178">
        <f t="shared" si="8"/>
        <v>44.845500650402819</v>
      </c>
      <c r="Q37" s="179">
        <f t="shared" si="9"/>
        <v>189.5880017344075</v>
      </c>
      <c r="S37" s="64" t="s">
        <v>34</v>
      </c>
      <c r="U37" s="64" t="s">
        <v>254</v>
      </c>
      <c r="V37" s="153" t="s">
        <v>537</v>
      </c>
      <c r="W37" s="133" t="s">
        <v>538</v>
      </c>
      <c r="X37" s="239" t="s">
        <v>539</v>
      </c>
      <c r="Y37" s="64" t="s">
        <v>58</v>
      </c>
      <c r="Z37" s="245" t="s">
        <v>484</v>
      </c>
      <c r="AA37" s="246"/>
      <c r="AB37" s="247" t="s">
        <v>254</v>
      </c>
      <c r="AC37" s="248" t="s">
        <v>482</v>
      </c>
      <c r="AD37" s="247" t="s">
        <v>254</v>
      </c>
      <c r="AE37" s="248" t="s">
        <v>482</v>
      </c>
      <c r="AF37" s="247" t="s">
        <v>254</v>
      </c>
      <c r="AG37" s="248" t="s">
        <v>482</v>
      </c>
      <c r="AH37" s="247">
        <v>2</v>
      </c>
      <c r="AI37" s="248" t="s">
        <v>481</v>
      </c>
      <c r="AJ37" s="244"/>
      <c r="BD37" s="64">
        <v>8</v>
      </c>
      <c r="BE37" s="67">
        <v>62</v>
      </c>
      <c r="BF37" s="133" t="s">
        <v>92</v>
      </c>
      <c r="BG37" s="132" t="s">
        <v>286</v>
      </c>
      <c r="BH37" s="64" t="s">
        <v>56</v>
      </c>
      <c r="BI37" s="123">
        <v>19</v>
      </c>
      <c r="BJ37" s="152"/>
      <c r="BK37" s="67" t="s">
        <v>26</v>
      </c>
      <c r="BL37" s="67">
        <v>7</v>
      </c>
      <c r="BM37" s="67">
        <v>5</v>
      </c>
      <c r="BN37" s="67">
        <v>7</v>
      </c>
    </row>
    <row r="38" spans="1:66" x14ac:dyDescent="0.2">
      <c r="A38" s="18">
        <v>36</v>
      </c>
      <c r="B38" s="67" t="s">
        <v>291</v>
      </c>
      <c r="C38" s="66" t="s">
        <v>292</v>
      </c>
      <c r="D38" s="65" t="s">
        <v>369</v>
      </c>
      <c r="F38" s="64" t="s">
        <v>303</v>
      </c>
      <c r="G38" s="20">
        <v>11</v>
      </c>
      <c r="H38" s="28" t="s">
        <v>56</v>
      </c>
      <c r="I38" s="198" t="s">
        <v>261</v>
      </c>
      <c r="J38" s="178">
        <f t="shared" si="5"/>
        <v>55.269277711743861</v>
      </c>
      <c r="K38" s="198" t="s">
        <v>303</v>
      </c>
      <c r="L38" s="178">
        <f t="shared" si="6"/>
        <v>43.27877127195044</v>
      </c>
      <c r="M38" s="198" t="s">
        <v>303</v>
      </c>
      <c r="N38" s="178">
        <f t="shared" si="7"/>
        <v>43.27877127195044</v>
      </c>
      <c r="O38" s="198" t="s">
        <v>303</v>
      </c>
      <c r="P38" s="178">
        <f t="shared" si="8"/>
        <v>43.27877127195044</v>
      </c>
      <c r="Q38" s="179">
        <f t="shared" si="9"/>
        <v>185.10559152759518</v>
      </c>
      <c r="S38" s="64" t="s">
        <v>34</v>
      </c>
      <c r="U38" s="64" t="s">
        <v>255</v>
      </c>
      <c r="V38" s="153" t="s">
        <v>176</v>
      </c>
      <c r="W38" s="133" t="s">
        <v>77</v>
      </c>
      <c r="X38" s="239" t="s">
        <v>540</v>
      </c>
      <c r="Y38" s="64" t="s">
        <v>58</v>
      </c>
      <c r="Z38" s="245" t="s">
        <v>494</v>
      </c>
      <c r="AA38" s="246"/>
      <c r="AB38" s="247" t="s">
        <v>255</v>
      </c>
      <c r="AC38" s="248" t="s">
        <v>481</v>
      </c>
      <c r="AD38" s="247" t="s">
        <v>258</v>
      </c>
      <c r="AE38" s="248" t="s">
        <v>480</v>
      </c>
      <c r="AF38" s="247" t="s">
        <v>255</v>
      </c>
      <c r="AG38" s="248" t="s">
        <v>481</v>
      </c>
      <c r="AH38" s="247" t="s">
        <v>257</v>
      </c>
      <c r="AI38" s="248" t="s">
        <v>484</v>
      </c>
      <c r="AJ38" s="244"/>
      <c r="BD38" s="64">
        <v>9</v>
      </c>
      <c r="BE38" s="67">
        <v>376</v>
      </c>
      <c r="BF38" s="133" t="s">
        <v>208</v>
      </c>
      <c r="BG38" s="132" t="s">
        <v>209</v>
      </c>
      <c r="BH38" s="64" t="s">
        <v>56</v>
      </c>
      <c r="BI38" s="123">
        <v>20</v>
      </c>
      <c r="BJ38" s="152"/>
      <c r="BK38" s="67">
        <v>6</v>
      </c>
      <c r="BL38" s="67">
        <v>6</v>
      </c>
      <c r="BM38" s="67">
        <v>8</v>
      </c>
      <c r="BN38" s="67">
        <v>9</v>
      </c>
    </row>
    <row r="39" spans="1:66" x14ac:dyDescent="0.2">
      <c r="A39" s="18">
        <v>37</v>
      </c>
      <c r="B39" s="67" t="s">
        <v>525</v>
      </c>
      <c r="C39" s="85" t="s">
        <v>322</v>
      </c>
      <c r="D39" s="65" t="s">
        <v>526</v>
      </c>
      <c r="F39" s="64" t="s">
        <v>259</v>
      </c>
      <c r="G39" s="20">
        <v>6</v>
      </c>
      <c r="H39" s="28" t="s">
        <v>519</v>
      </c>
      <c r="I39" s="198" t="s">
        <v>260</v>
      </c>
      <c r="J39" s="178">
        <f t="shared" si="5"/>
        <v>16.666666666666664</v>
      </c>
      <c r="K39" s="198" t="s">
        <v>259</v>
      </c>
      <c r="L39" s="178">
        <f t="shared" si="6"/>
        <v>37.29239563571457</v>
      </c>
      <c r="M39" s="198" t="s">
        <v>258</v>
      </c>
      <c r="N39" s="178">
        <f t="shared" si="7"/>
        <v>58.80456295278406</v>
      </c>
      <c r="O39" s="198" t="s">
        <v>258</v>
      </c>
      <c r="P39" s="178">
        <f t="shared" si="8"/>
        <v>58.80456295278406</v>
      </c>
      <c r="Q39" s="179">
        <f t="shared" si="9"/>
        <v>171.56818820794936</v>
      </c>
      <c r="S39" s="64" t="s">
        <v>34</v>
      </c>
      <c r="U39" s="64" t="s">
        <v>257</v>
      </c>
      <c r="V39" s="153" t="s">
        <v>59</v>
      </c>
      <c r="W39" s="133" t="s">
        <v>85</v>
      </c>
      <c r="X39" s="239" t="s">
        <v>168</v>
      </c>
      <c r="Y39" s="64" t="s">
        <v>58</v>
      </c>
      <c r="Z39" s="245" t="s">
        <v>497</v>
      </c>
      <c r="AA39" s="246"/>
      <c r="AB39" s="247" t="s">
        <v>258</v>
      </c>
      <c r="AC39" s="248" t="s">
        <v>480</v>
      </c>
      <c r="AD39" s="247" t="s">
        <v>257</v>
      </c>
      <c r="AE39" s="248" t="s">
        <v>484</v>
      </c>
      <c r="AF39" s="247" t="s">
        <v>257</v>
      </c>
      <c r="AG39" s="248" t="s">
        <v>484</v>
      </c>
      <c r="AH39" s="247" t="s">
        <v>255</v>
      </c>
      <c r="AI39" s="248" t="s">
        <v>481</v>
      </c>
      <c r="AJ39" s="244"/>
      <c r="BD39" s="64">
        <v>10</v>
      </c>
      <c r="BE39" s="67" t="s">
        <v>291</v>
      </c>
      <c r="BF39" s="133" t="s">
        <v>292</v>
      </c>
      <c r="BG39" s="132" t="s">
        <v>293</v>
      </c>
      <c r="BH39" s="64" t="s">
        <v>56</v>
      </c>
      <c r="BI39" s="123">
        <v>21</v>
      </c>
      <c r="BJ39" s="152"/>
      <c r="BK39" s="153">
        <v>9</v>
      </c>
      <c r="BL39" s="153" t="s">
        <v>24</v>
      </c>
      <c r="BM39" s="67">
        <v>2</v>
      </c>
      <c r="BN39" s="67">
        <v>10</v>
      </c>
    </row>
    <row r="40" spans="1:66" x14ac:dyDescent="0.2">
      <c r="A40" s="18">
        <v>38</v>
      </c>
      <c r="B40" s="67" t="s">
        <v>551</v>
      </c>
      <c r="C40" s="66" t="s">
        <v>339</v>
      </c>
      <c r="D40" s="65" t="s">
        <v>552</v>
      </c>
      <c r="F40" s="64" t="s">
        <v>260</v>
      </c>
      <c r="G40" s="20">
        <v>9</v>
      </c>
      <c r="H40" s="28" t="s">
        <v>57</v>
      </c>
      <c r="I40" s="198" t="s">
        <v>260</v>
      </c>
      <c r="J40" s="178">
        <f t="shared" si="5"/>
        <v>53.249007397228503</v>
      </c>
      <c r="K40" s="198" t="s">
        <v>260</v>
      </c>
      <c r="L40" s="178">
        <f t="shared" si="6"/>
        <v>53.249007397228503</v>
      </c>
      <c r="M40" s="198" t="s">
        <v>260</v>
      </c>
      <c r="N40" s="178">
        <f t="shared" si="7"/>
        <v>53.249007397228503</v>
      </c>
      <c r="O40" s="198" t="s">
        <v>24</v>
      </c>
      <c r="P40" s="178">
        <f t="shared" si="8"/>
        <v>11.111111111111111</v>
      </c>
      <c r="Q40" s="179">
        <f t="shared" si="9"/>
        <v>170.85813330279663</v>
      </c>
      <c r="S40" s="64" t="s">
        <v>34</v>
      </c>
      <c r="U40" s="64" t="s">
        <v>258</v>
      </c>
      <c r="V40" s="153" t="s">
        <v>327</v>
      </c>
      <c r="W40" s="133" t="s">
        <v>231</v>
      </c>
      <c r="X40" s="239" t="s">
        <v>541</v>
      </c>
      <c r="Y40" s="64" t="s">
        <v>58</v>
      </c>
      <c r="Z40" s="245" t="s">
        <v>498</v>
      </c>
      <c r="AA40" s="246"/>
      <c r="AB40" s="247" t="s">
        <v>25</v>
      </c>
      <c r="AC40" s="248" t="s">
        <v>495</v>
      </c>
      <c r="AD40" s="247" t="s">
        <v>255</v>
      </c>
      <c r="AE40" s="248" t="s">
        <v>481</v>
      </c>
      <c r="AF40" s="247" t="s">
        <v>258</v>
      </c>
      <c r="AG40" s="248" t="s">
        <v>480</v>
      </c>
      <c r="AH40" s="247" t="s">
        <v>258</v>
      </c>
      <c r="AI40" s="248" t="s">
        <v>480</v>
      </c>
      <c r="AJ40" s="244"/>
      <c r="BD40" s="187">
        <v>1</v>
      </c>
      <c r="BE40" s="188" t="s">
        <v>120</v>
      </c>
      <c r="BF40" s="193" t="s">
        <v>123</v>
      </c>
      <c r="BG40" s="190" t="s">
        <v>146</v>
      </c>
      <c r="BH40" s="187" t="s">
        <v>57</v>
      </c>
      <c r="BI40" s="191">
        <v>3</v>
      </c>
      <c r="BJ40" s="192"/>
      <c r="BK40" s="188">
        <v>1</v>
      </c>
      <c r="BL40" s="188">
        <v>2</v>
      </c>
      <c r="BM40" s="188">
        <v>1</v>
      </c>
      <c r="BN40" s="188">
        <v>1</v>
      </c>
    </row>
    <row r="41" spans="1:66" x14ac:dyDescent="0.2">
      <c r="A41" s="18">
        <v>39</v>
      </c>
      <c r="B41" s="67" t="s">
        <v>489</v>
      </c>
      <c r="C41" s="66" t="s">
        <v>490</v>
      </c>
      <c r="D41" s="65" t="s">
        <v>491</v>
      </c>
      <c r="F41" s="64" t="s">
        <v>259</v>
      </c>
      <c r="G41" s="20">
        <v>6</v>
      </c>
      <c r="H41" s="28" t="s">
        <v>61</v>
      </c>
      <c r="I41" s="198" t="s">
        <v>258</v>
      </c>
      <c r="J41" s="178">
        <f t="shared" si="5"/>
        <v>58.80456295278406</v>
      </c>
      <c r="K41" s="198" t="s">
        <v>259</v>
      </c>
      <c r="L41" s="178">
        <f t="shared" si="6"/>
        <v>37.29239563571457</v>
      </c>
      <c r="M41" s="198" t="s">
        <v>259</v>
      </c>
      <c r="N41" s="178">
        <f t="shared" si="7"/>
        <v>37.29239563571457</v>
      </c>
      <c r="O41" s="198" t="s">
        <v>259</v>
      </c>
      <c r="P41" s="178">
        <f t="shared" si="8"/>
        <v>37.29239563571457</v>
      </c>
      <c r="Q41" s="179">
        <f t="shared" si="9"/>
        <v>170.68174985992778</v>
      </c>
      <c r="S41" s="64" t="s">
        <v>34</v>
      </c>
      <c r="U41" s="64" t="s">
        <v>259</v>
      </c>
      <c r="V41" s="153" t="s">
        <v>542</v>
      </c>
      <c r="W41" s="133" t="s">
        <v>109</v>
      </c>
      <c r="X41" s="239" t="s">
        <v>543</v>
      </c>
      <c r="Y41" s="64" t="s">
        <v>58</v>
      </c>
      <c r="Z41" s="245" t="s">
        <v>527</v>
      </c>
      <c r="AA41" s="246"/>
      <c r="AB41" s="247" t="s">
        <v>257</v>
      </c>
      <c r="AC41" s="248" t="s">
        <v>484</v>
      </c>
      <c r="AD41" s="247" t="s">
        <v>259</v>
      </c>
      <c r="AE41" s="248" t="s">
        <v>488</v>
      </c>
      <c r="AF41" s="247" t="s">
        <v>24</v>
      </c>
      <c r="AG41" s="248" t="s">
        <v>495</v>
      </c>
      <c r="AH41" s="247" t="s">
        <v>259</v>
      </c>
      <c r="AI41" s="248" t="s">
        <v>488</v>
      </c>
      <c r="AJ41" s="244"/>
      <c r="BD41" s="187">
        <v>2</v>
      </c>
      <c r="BE41" s="188" t="s">
        <v>110</v>
      </c>
      <c r="BF41" s="193" t="s">
        <v>142</v>
      </c>
      <c r="BG41" s="190" t="s">
        <v>205</v>
      </c>
      <c r="BH41" s="187" t="s">
        <v>57</v>
      </c>
      <c r="BI41" s="191">
        <v>5</v>
      </c>
      <c r="BJ41" s="192"/>
      <c r="BK41" s="197">
        <v>2</v>
      </c>
      <c r="BL41" s="188">
        <v>1</v>
      </c>
      <c r="BM41" s="188" t="s">
        <v>24</v>
      </c>
      <c r="BN41" s="188">
        <v>2</v>
      </c>
    </row>
    <row r="42" spans="1:66" x14ac:dyDescent="0.2">
      <c r="A42" s="18">
        <v>40</v>
      </c>
      <c r="B42" s="67" t="s">
        <v>218</v>
      </c>
      <c r="C42" s="85" t="s">
        <v>219</v>
      </c>
      <c r="D42" s="65" t="s">
        <v>553</v>
      </c>
      <c r="F42" s="64" t="s">
        <v>261</v>
      </c>
      <c r="G42" s="20">
        <v>9</v>
      </c>
      <c r="H42" s="28" t="s">
        <v>57</v>
      </c>
      <c r="I42" s="198" t="s">
        <v>24</v>
      </c>
      <c r="J42" s="178">
        <f t="shared" si="5"/>
        <v>11.111111111111111</v>
      </c>
      <c r="K42" s="198" t="s">
        <v>261</v>
      </c>
      <c r="L42" s="178">
        <f t="shared" si="6"/>
        <v>38.790556804586728</v>
      </c>
      <c r="M42" s="198" t="s">
        <v>261</v>
      </c>
      <c r="N42" s="178">
        <f t="shared" si="7"/>
        <v>38.790556804586728</v>
      </c>
      <c r="O42" s="198" t="s">
        <v>260</v>
      </c>
      <c r="P42" s="178">
        <f t="shared" si="8"/>
        <v>53.249007397228503</v>
      </c>
      <c r="Q42" s="179">
        <f t="shared" si="9"/>
        <v>141.9412321175131</v>
      </c>
      <c r="S42" s="64" t="s">
        <v>35</v>
      </c>
      <c r="U42" s="187" t="s">
        <v>254</v>
      </c>
      <c r="V42" s="197" t="s">
        <v>544</v>
      </c>
      <c r="W42" s="193" t="s">
        <v>545</v>
      </c>
      <c r="X42" s="261" t="s">
        <v>546</v>
      </c>
      <c r="Y42" s="187" t="s">
        <v>57</v>
      </c>
      <c r="Z42" s="240" t="s">
        <v>484</v>
      </c>
      <c r="AA42" s="241"/>
      <c r="AB42" s="242" t="s">
        <v>255</v>
      </c>
      <c r="AC42" s="243" t="s">
        <v>481</v>
      </c>
      <c r="AD42" s="242" t="s">
        <v>254</v>
      </c>
      <c r="AE42" s="243" t="s">
        <v>482</v>
      </c>
      <c r="AF42" s="242" t="s">
        <v>254</v>
      </c>
      <c r="AG42" s="243" t="s">
        <v>482</v>
      </c>
      <c r="AH42" s="242" t="s">
        <v>254</v>
      </c>
      <c r="AI42" s="243" t="s">
        <v>482</v>
      </c>
      <c r="AJ42" s="244"/>
      <c r="BD42" s="187">
        <v>3</v>
      </c>
      <c r="BE42" s="188" t="s">
        <v>300</v>
      </c>
      <c r="BF42" s="193" t="s">
        <v>221</v>
      </c>
      <c r="BG42" s="190" t="s">
        <v>151</v>
      </c>
      <c r="BH42" s="187" t="s">
        <v>57</v>
      </c>
      <c r="BI42" s="191">
        <v>8</v>
      </c>
      <c r="BJ42" s="192"/>
      <c r="BK42" s="188">
        <v>3</v>
      </c>
      <c r="BL42" s="188">
        <v>3</v>
      </c>
      <c r="BM42" s="188">
        <v>2</v>
      </c>
      <c r="BN42" s="188">
        <v>5</v>
      </c>
    </row>
    <row r="43" spans="1:66" x14ac:dyDescent="0.2">
      <c r="A43" s="18">
        <v>41</v>
      </c>
      <c r="B43" s="67" t="s">
        <v>250</v>
      </c>
      <c r="C43" s="66" t="s">
        <v>108</v>
      </c>
      <c r="D43" s="65" t="s">
        <v>172</v>
      </c>
      <c r="F43" s="64" t="s">
        <v>253</v>
      </c>
      <c r="G43" s="20">
        <v>11</v>
      </c>
      <c r="H43" s="28" t="s">
        <v>56</v>
      </c>
      <c r="I43" s="198" t="s">
        <v>303</v>
      </c>
      <c r="J43" s="178">
        <f t="shared" si="5"/>
        <v>43.27877127195044</v>
      </c>
      <c r="K43" s="198" t="s">
        <v>305</v>
      </c>
      <c r="L43" s="178">
        <f t="shared" si="6"/>
        <v>31.630236058672281</v>
      </c>
      <c r="M43" s="198" t="s">
        <v>305</v>
      </c>
      <c r="N43" s="178">
        <f t="shared" si="7"/>
        <v>31.630236058672281</v>
      </c>
      <c r="O43" s="198" t="s">
        <v>305</v>
      </c>
      <c r="P43" s="178">
        <f t="shared" si="8"/>
        <v>31.630236058672281</v>
      </c>
      <c r="Q43" s="179">
        <f t="shared" si="9"/>
        <v>138.16947944796729</v>
      </c>
      <c r="S43" s="64" t="s">
        <v>35</v>
      </c>
      <c r="U43" s="187" t="s">
        <v>255</v>
      </c>
      <c r="V43" s="197" t="s">
        <v>171</v>
      </c>
      <c r="W43" s="193" t="s">
        <v>547</v>
      </c>
      <c r="X43" s="261" t="s">
        <v>548</v>
      </c>
      <c r="Y43" s="187" t="s">
        <v>57</v>
      </c>
      <c r="Z43" s="240" t="s">
        <v>488</v>
      </c>
      <c r="AA43" s="241"/>
      <c r="AB43" s="242" t="s">
        <v>254</v>
      </c>
      <c r="AC43" s="243" t="s">
        <v>482</v>
      </c>
      <c r="AD43" s="242" t="s">
        <v>255</v>
      </c>
      <c r="AE43" s="243" t="s">
        <v>481</v>
      </c>
      <c r="AF43" s="242" t="s">
        <v>255</v>
      </c>
      <c r="AG43" s="243" t="s">
        <v>481</v>
      </c>
      <c r="AH43" s="242" t="s">
        <v>255</v>
      </c>
      <c r="AI43" s="243" t="s">
        <v>481</v>
      </c>
      <c r="AJ43" s="244"/>
      <c r="BD43" s="187">
        <v>4</v>
      </c>
      <c r="BE43" s="188" t="s">
        <v>218</v>
      </c>
      <c r="BF43" s="193" t="s">
        <v>219</v>
      </c>
      <c r="BG43" s="190" t="s">
        <v>220</v>
      </c>
      <c r="BH43" s="187" t="s">
        <v>57</v>
      </c>
      <c r="BI43" s="191">
        <v>14</v>
      </c>
      <c r="BJ43" s="192"/>
      <c r="BK43" s="188" t="s">
        <v>25</v>
      </c>
      <c r="BL43" s="188">
        <v>4</v>
      </c>
      <c r="BM43" s="188" t="s">
        <v>24</v>
      </c>
      <c r="BN43" s="188">
        <v>4</v>
      </c>
    </row>
    <row r="44" spans="1:66" x14ac:dyDescent="0.2">
      <c r="A44" s="18">
        <v>42</v>
      </c>
      <c r="B44" s="67" t="s">
        <v>509</v>
      </c>
      <c r="C44" s="66" t="s">
        <v>510</v>
      </c>
      <c r="D44" s="65" t="s">
        <v>511</v>
      </c>
      <c r="F44" s="64" t="s">
        <v>305</v>
      </c>
      <c r="G44" s="20">
        <v>11</v>
      </c>
      <c r="H44" s="28" t="s">
        <v>56</v>
      </c>
      <c r="I44" s="198" t="s">
        <v>258</v>
      </c>
      <c r="J44" s="178">
        <f t="shared" si="5"/>
        <v>94.693907418785869</v>
      </c>
      <c r="K44" s="198" t="s">
        <v>329</v>
      </c>
      <c r="L44" s="178">
        <f t="shared" si="6"/>
        <v>9.0909090909090917</v>
      </c>
      <c r="M44" s="198" t="s">
        <v>253</v>
      </c>
      <c r="N44" s="178">
        <f t="shared" si="7"/>
        <v>20.251452439729437</v>
      </c>
      <c r="O44" s="198" t="s">
        <v>329</v>
      </c>
      <c r="P44" s="178">
        <f t="shared" si="8"/>
        <v>9.0909090909090917</v>
      </c>
      <c r="Q44" s="179">
        <f t="shared" si="9"/>
        <v>133.12717804033349</v>
      </c>
      <c r="S44" s="64" t="s">
        <v>35</v>
      </c>
      <c r="U44" s="187" t="s">
        <v>257</v>
      </c>
      <c r="V44" s="197" t="s">
        <v>110</v>
      </c>
      <c r="W44" s="193" t="s">
        <v>142</v>
      </c>
      <c r="X44" s="261" t="s">
        <v>338</v>
      </c>
      <c r="Y44" s="187" t="s">
        <v>57</v>
      </c>
      <c r="Z44" s="240" t="s">
        <v>498</v>
      </c>
      <c r="AA44" s="241"/>
      <c r="AB44" s="242" t="s">
        <v>258</v>
      </c>
      <c r="AC44" s="243" t="s">
        <v>480</v>
      </c>
      <c r="AD44" s="242" t="s">
        <v>257</v>
      </c>
      <c r="AE44" s="243" t="s">
        <v>484</v>
      </c>
      <c r="AF44" s="242" t="s">
        <v>259</v>
      </c>
      <c r="AG44" s="243" t="s">
        <v>488</v>
      </c>
      <c r="AH44" s="242" t="s">
        <v>257</v>
      </c>
      <c r="AI44" s="243" t="s">
        <v>484</v>
      </c>
      <c r="AJ44" s="244"/>
      <c r="BD44" s="187">
        <v>5</v>
      </c>
      <c r="BE44" s="188" t="s">
        <v>298</v>
      </c>
      <c r="BF44" s="193" t="s">
        <v>210</v>
      </c>
      <c r="BG44" s="190" t="s">
        <v>299</v>
      </c>
      <c r="BH44" s="187" t="s">
        <v>57</v>
      </c>
      <c r="BI44" s="191">
        <v>15</v>
      </c>
      <c r="BJ44" s="192"/>
      <c r="BK44" s="188" t="s">
        <v>25</v>
      </c>
      <c r="BL44" s="188" t="s">
        <v>25</v>
      </c>
      <c r="BM44" s="188" t="s">
        <v>25</v>
      </c>
      <c r="BN44" s="188">
        <v>3</v>
      </c>
    </row>
    <row r="45" spans="1:66" x14ac:dyDescent="0.2">
      <c r="A45" s="18">
        <v>43</v>
      </c>
      <c r="B45" s="67" t="s">
        <v>542</v>
      </c>
      <c r="C45" s="66" t="s">
        <v>109</v>
      </c>
      <c r="D45" s="65" t="s">
        <v>543</v>
      </c>
      <c r="F45" s="64" t="s">
        <v>259</v>
      </c>
      <c r="G45" s="20">
        <v>5</v>
      </c>
      <c r="H45" s="28" t="s">
        <v>58</v>
      </c>
      <c r="I45" s="198" t="s">
        <v>257</v>
      </c>
      <c r="J45" s="178">
        <f t="shared" si="5"/>
        <v>71.092437480817821</v>
      </c>
      <c r="K45" s="198" t="s">
        <v>259</v>
      </c>
      <c r="L45" s="178">
        <f t="shared" si="6"/>
        <v>20</v>
      </c>
      <c r="M45" s="198" t="s">
        <v>24</v>
      </c>
      <c r="N45" s="178">
        <f t="shared" si="7"/>
        <v>20</v>
      </c>
      <c r="O45" s="198" t="s">
        <v>259</v>
      </c>
      <c r="P45" s="178">
        <f t="shared" si="8"/>
        <v>20</v>
      </c>
      <c r="Q45" s="179">
        <f t="shared" si="9"/>
        <v>131.09243748081781</v>
      </c>
      <c r="S45" s="64" t="s">
        <v>35</v>
      </c>
      <c r="U45" s="187" t="s">
        <v>258</v>
      </c>
      <c r="V45" s="197" t="s">
        <v>549</v>
      </c>
      <c r="W45" s="193" t="s">
        <v>157</v>
      </c>
      <c r="X45" s="261" t="s">
        <v>550</v>
      </c>
      <c r="Y45" s="187" t="s">
        <v>57</v>
      </c>
      <c r="Z45" s="240" t="s">
        <v>498</v>
      </c>
      <c r="AA45" s="241"/>
      <c r="AB45" s="242" t="s">
        <v>257</v>
      </c>
      <c r="AC45" s="243" t="s">
        <v>484</v>
      </c>
      <c r="AD45" s="242" t="s">
        <v>258</v>
      </c>
      <c r="AE45" s="243" t="s">
        <v>480</v>
      </c>
      <c r="AF45" s="242" t="s">
        <v>257</v>
      </c>
      <c r="AG45" s="243" t="s">
        <v>484</v>
      </c>
      <c r="AH45" s="242" t="s">
        <v>259</v>
      </c>
      <c r="AI45" s="243" t="s">
        <v>488</v>
      </c>
      <c r="AJ45" s="244"/>
      <c r="BD45"/>
      <c r="BE45"/>
      <c r="BF45"/>
      <c r="BH45" s="29"/>
      <c r="BI45" s="29"/>
      <c r="BJ45" s="49"/>
      <c r="BK45"/>
      <c r="BL45"/>
      <c r="BM45"/>
      <c r="BN45"/>
    </row>
    <row r="46" spans="1:66" x14ac:dyDescent="0.2">
      <c r="A46" s="18">
        <v>44</v>
      </c>
      <c r="B46" s="67" t="s">
        <v>165</v>
      </c>
      <c r="C46" s="66" t="s">
        <v>95</v>
      </c>
      <c r="D46" s="65" t="s">
        <v>499</v>
      </c>
      <c r="F46" s="64" t="s">
        <v>259</v>
      </c>
      <c r="G46" s="20">
        <v>5</v>
      </c>
      <c r="H46" s="28" t="s">
        <v>55</v>
      </c>
      <c r="I46" s="198" t="s">
        <v>259</v>
      </c>
      <c r="J46" s="178">
        <f t="shared" si="5"/>
        <v>20</v>
      </c>
      <c r="K46" s="198" t="s">
        <v>259</v>
      </c>
      <c r="L46" s="178">
        <f t="shared" si="6"/>
        <v>20</v>
      </c>
      <c r="M46" s="198" t="s">
        <v>259</v>
      </c>
      <c r="N46" s="178">
        <f t="shared" si="7"/>
        <v>20</v>
      </c>
      <c r="O46" s="198" t="s">
        <v>258</v>
      </c>
      <c r="P46" s="178">
        <f t="shared" si="8"/>
        <v>44.845500650402819</v>
      </c>
      <c r="Q46" s="179">
        <f t="shared" si="9"/>
        <v>104.84550065040281</v>
      </c>
      <c r="S46" s="64" t="s">
        <v>35</v>
      </c>
      <c r="U46" s="187" t="s">
        <v>259</v>
      </c>
      <c r="V46" s="197" t="s">
        <v>120</v>
      </c>
      <c r="W46" s="193" t="s">
        <v>123</v>
      </c>
      <c r="X46" s="261" t="s">
        <v>146</v>
      </c>
      <c r="Y46" s="187" t="s">
        <v>57</v>
      </c>
      <c r="Z46" s="240" t="s">
        <v>527</v>
      </c>
      <c r="AA46" s="241"/>
      <c r="AB46" s="242" t="s">
        <v>259</v>
      </c>
      <c r="AC46" s="243" t="s">
        <v>488</v>
      </c>
      <c r="AD46" s="242" t="s">
        <v>259</v>
      </c>
      <c r="AE46" s="243" t="s">
        <v>488</v>
      </c>
      <c r="AF46" s="242" t="s">
        <v>258</v>
      </c>
      <c r="AG46" s="243" t="s">
        <v>480</v>
      </c>
      <c r="AH46" s="242" t="s">
        <v>258</v>
      </c>
      <c r="AI46" s="243" t="s">
        <v>480</v>
      </c>
      <c r="AJ46" s="244"/>
      <c r="BD46"/>
      <c r="BE46"/>
      <c r="BF46"/>
      <c r="BH46" s="29"/>
      <c r="BI46" s="29"/>
      <c r="BJ46" s="49"/>
      <c r="BK46"/>
      <c r="BL46"/>
      <c r="BM46"/>
      <c r="BN46"/>
    </row>
    <row r="47" spans="1:66" x14ac:dyDescent="0.2">
      <c r="A47" s="18">
        <v>45</v>
      </c>
      <c r="B47" s="67" t="s">
        <v>528</v>
      </c>
      <c r="C47" s="66" t="s">
        <v>529</v>
      </c>
      <c r="D47" s="65" t="s">
        <v>530</v>
      </c>
      <c r="F47" s="64" t="s">
        <v>260</v>
      </c>
      <c r="G47" s="20">
        <v>6</v>
      </c>
      <c r="H47" s="28" t="s">
        <v>519</v>
      </c>
      <c r="I47" s="198" t="s">
        <v>258</v>
      </c>
      <c r="J47" s="178">
        <f t="shared" si="5"/>
        <v>58.80456295278406</v>
      </c>
      <c r="K47" s="198">
        <v>7</v>
      </c>
      <c r="L47" s="178">
        <f t="shared" si="6"/>
        <v>-3.347339481530661</v>
      </c>
      <c r="M47" s="198" t="s">
        <v>260</v>
      </c>
      <c r="N47" s="178">
        <f t="shared" si="7"/>
        <v>16.666666666666664</v>
      </c>
      <c r="O47" s="198" t="s">
        <v>260</v>
      </c>
      <c r="P47" s="178">
        <f t="shared" si="8"/>
        <v>16.666666666666664</v>
      </c>
      <c r="Q47" s="179">
        <f t="shared" si="9"/>
        <v>88.790556804586714</v>
      </c>
      <c r="S47" s="64" t="s">
        <v>35</v>
      </c>
      <c r="U47" s="187" t="s">
        <v>260</v>
      </c>
      <c r="V47" s="197" t="s">
        <v>551</v>
      </c>
      <c r="W47" s="193" t="s">
        <v>339</v>
      </c>
      <c r="X47" s="261" t="s">
        <v>552</v>
      </c>
      <c r="Y47" s="187" t="s">
        <v>57</v>
      </c>
      <c r="Z47" s="240" t="s">
        <v>536</v>
      </c>
      <c r="AA47" s="241"/>
      <c r="AB47" s="242" t="s">
        <v>260</v>
      </c>
      <c r="AC47" s="243" t="s">
        <v>495</v>
      </c>
      <c r="AD47" s="242" t="s">
        <v>260</v>
      </c>
      <c r="AE47" s="243" t="s">
        <v>495</v>
      </c>
      <c r="AF47" s="242" t="s">
        <v>260</v>
      </c>
      <c r="AG47" s="243" t="s">
        <v>495</v>
      </c>
      <c r="AH47" s="242" t="s">
        <v>24</v>
      </c>
      <c r="AI47" s="243" t="s">
        <v>498</v>
      </c>
      <c r="AJ47" s="244"/>
      <c r="BD47" s="29"/>
      <c r="BE47" s="29"/>
      <c r="BF47" s="49"/>
      <c r="BH47"/>
      <c r="BI47"/>
      <c r="BJ47"/>
      <c r="BK47"/>
      <c r="BL47"/>
      <c r="BM47"/>
      <c r="BN47"/>
    </row>
    <row r="48" spans="1:66" x14ac:dyDescent="0.2">
      <c r="A48" s="18">
        <v>46</v>
      </c>
      <c r="B48" s="67" t="s">
        <v>215</v>
      </c>
      <c r="C48" s="66" t="s">
        <v>216</v>
      </c>
      <c r="D48" s="65" t="s">
        <v>217</v>
      </c>
      <c r="F48" s="64" t="s">
        <v>260</v>
      </c>
      <c r="G48" s="20">
        <v>6</v>
      </c>
      <c r="H48" s="28" t="s">
        <v>60</v>
      </c>
      <c r="I48" s="198" t="s">
        <v>24</v>
      </c>
      <c r="J48" s="178">
        <f t="shared" si="5"/>
        <v>16.666666666666664</v>
      </c>
      <c r="K48" s="198" t="s">
        <v>260</v>
      </c>
      <c r="L48" s="178">
        <f t="shared" si="6"/>
        <v>16.666666666666664</v>
      </c>
      <c r="M48" s="198" t="s">
        <v>24</v>
      </c>
      <c r="N48" s="178">
        <f t="shared" si="7"/>
        <v>16.666666666666664</v>
      </c>
      <c r="O48" s="198" t="s">
        <v>259</v>
      </c>
      <c r="P48" s="178">
        <f t="shared" si="8"/>
        <v>37.29239563571457</v>
      </c>
      <c r="Q48" s="179">
        <f t="shared" si="9"/>
        <v>87.29239563571457</v>
      </c>
      <c r="S48" s="64" t="s">
        <v>35</v>
      </c>
      <c r="U48" s="187" t="s">
        <v>261</v>
      </c>
      <c r="V48" s="197" t="s">
        <v>218</v>
      </c>
      <c r="W48" s="193" t="s">
        <v>219</v>
      </c>
      <c r="X48" s="261" t="s">
        <v>553</v>
      </c>
      <c r="Y48" s="187" t="s">
        <v>57</v>
      </c>
      <c r="Z48" s="240" t="s">
        <v>554</v>
      </c>
      <c r="AA48" s="241"/>
      <c r="AB48" s="242" t="s">
        <v>24</v>
      </c>
      <c r="AC48" s="243" t="s">
        <v>498</v>
      </c>
      <c r="AD48" s="242" t="s">
        <v>261</v>
      </c>
      <c r="AE48" s="243" t="s">
        <v>494</v>
      </c>
      <c r="AF48" s="242" t="s">
        <v>261</v>
      </c>
      <c r="AG48" s="243" t="s">
        <v>494</v>
      </c>
      <c r="AH48" s="242" t="s">
        <v>260</v>
      </c>
      <c r="AI48" s="243" t="s">
        <v>495</v>
      </c>
      <c r="AJ48" s="244"/>
      <c r="BD48" s="29"/>
      <c r="BE48" s="29"/>
      <c r="BF48" s="49"/>
      <c r="BH48"/>
      <c r="BI48"/>
      <c r="BJ48"/>
      <c r="BK48"/>
      <c r="BL48"/>
      <c r="BM48"/>
      <c r="BN48"/>
    </row>
    <row r="49" spans="1:66" x14ac:dyDescent="0.2">
      <c r="A49" s="18">
        <v>47</v>
      </c>
      <c r="B49" s="67" t="s">
        <v>563</v>
      </c>
      <c r="C49" s="85" t="s">
        <v>190</v>
      </c>
      <c r="D49" s="65" t="s">
        <v>191</v>
      </c>
      <c r="F49" s="64">
        <v>4</v>
      </c>
      <c r="G49" s="20">
        <v>4</v>
      </c>
      <c r="H49" s="28" t="s">
        <v>211</v>
      </c>
      <c r="I49" s="198" t="s">
        <v>24</v>
      </c>
      <c r="J49" s="178">
        <f t="shared" si="5"/>
        <v>25</v>
      </c>
      <c r="K49" s="198" t="s">
        <v>26</v>
      </c>
      <c r="L49" s="178">
        <f t="shared" si="6"/>
        <v>0</v>
      </c>
      <c r="M49" s="198" t="s">
        <v>24</v>
      </c>
      <c r="N49" s="178">
        <f t="shared" si="7"/>
        <v>25</v>
      </c>
      <c r="O49" s="198" t="s">
        <v>24</v>
      </c>
      <c r="P49" s="178">
        <f t="shared" si="8"/>
        <v>25</v>
      </c>
      <c r="Q49" s="179">
        <f t="shared" si="9"/>
        <v>75</v>
      </c>
      <c r="S49" s="64" t="s">
        <v>35</v>
      </c>
      <c r="U49" s="187">
        <v>8</v>
      </c>
      <c r="V49" s="197" t="s">
        <v>555</v>
      </c>
      <c r="W49" s="193" t="s">
        <v>556</v>
      </c>
      <c r="X49" s="261" t="s">
        <v>557</v>
      </c>
      <c r="Y49" s="187" t="s">
        <v>57</v>
      </c>
      <c r="Z49" s="240" t="s">
        <v>558</v>
      </c>
      <c r="AA49" s="241"/>
      <c r="AB49" s="242" t="s">
        <v>24</v>
      </c>
      <c r="AC49" s="243" t="s">
        <v>498</v>
      </c>
      <c r="AD49" s="242" t="s">
        <v>24</v>
      </c>
      <c r="AE49" s="243" t="s">
        <v>498</v>
      </c>
      <c r="AF49" s="242" t="s">
        <v>24</v>
      </c>
      <c r="AG49" s="243" t="s">
        <v>498</v>
      </c>
      <c r="AH49" s="242" t="s">
        <v>24</v>
      </c>
      <c r="AI49" s="243" t="s">
        <v>498</v>
      </c>
      <c r="AJ49" s="244"/>
      <c r="BD49" s="29"/>
      <c r="BE49" s="29"/>
      <c r="BF49" s="49"/>
      <c r="BH49"/>
      <c r="BI49"/>
      <c r="BJ49"/>
      <c r="BK49"/>
      <c r="BL49"/>
      <c r="BM49"/>
      <c r="BN49"/>
    </row>
    <row r="50" spans="1:66" x14ac:dyDescent="0.2">
      <c r="A50" s="18">
        <v>48</v>
      </c>
      <c r="B50" s="67" t="s">
        <v>515</v>
      </c>
      <c r="C50" s="66" t="s">
        <v>516</v>
      </c>
      <c r="D50" s="65" t="s">
        <v>517</v>
      </c>
      <c r="F50" s="64" t="s">
        <v>329</v>
      </c>
      <c r="G50" s="20">
        <v>11</v>
      </c>
      <c r="H50" s="28" t="s">
        <v>56</v>
      </c>
      <c r="I50" s="198" t="s">
        <v>305</v>
      </c>
      <c r="J50" s="178">
        <f t="shared" si="5"/>
        <v>31.630236058672281</v>
      </c>
      <c r="K50" s="198" t="s">
        <v>253</v>
      </c>
      <c r="L50" s="178">
        <f t="shared" si="6"/>
        <v>20.251452439729437</v>
      </c>
      <c r="M50" s="198" t="s">
        <v>26</v>
      </c>
      <c r="N50" s="178">
        <f t="shared" si="7"/>
        <v>0</v>
      </c>
      <c r="O50" s="198" t="s">
        <v>253</v>
      </c>
      <c r="P50" s="178">
        <f t="shared" si="8"/>
        <v>20.251452439729437</v>
      </c>
      <c r="Q50" s="179">
        <f t="shared" si="9"/>
        <v>72.133140938131149</v>
      </c>
      <c r="S50" s="64" t="s">
        <v>35</v>
      </c>
      <c r="U50" s="187" t="s">
        <v>25</v>
      </c>
      <c r="V50" s="197" t="s">
        <v>559</v>
      </c>
      <c r="W50" s="193" t="s">
        <v>177</v>
      </c>
      <c r="X50" s="261" t="s">
        <v>349</v>
      </c>
      <c r="Y50" s="187" t="s">
        <v>57</v>
      </c>
      <c r="Z50" s="240" t="s">
        <v>558</v>
      </c>
      <c r="AA50" s="241"/>
      <c r="AB50" s="242" t="s">
        <v>25</v>
      </c>
      <c r="AC50" s="243" t="s">
        <v>498</v>
      </c>
      <c r="AD50" s="242" t="s">
        <v>25</v>
      </c>
      <c r="AE50" s="243" t="s">
        <v>498</v>
      </c>
      <c r="AF50" s="242" t="s">
        <v>25</v>
      </c>
      <c r="AG50" s="243" t="s">
        <v>498</v>
      </c>
      <c r="AH50" s="242" t="s">
        <v>25</v>
      </c>
      <c r="AI50" s="243" t="s">
        <v>498</v>
      </c>
      <c r="AJ50" s="244"/>
      <c r="BD50" s="29"/>
      <c r="BE50" s="29"/>
      <c r="BF50" s="49"/>
      <c r="BH50"/>
      <c r="BI50"/>
      <c r="BJ50"/>
      <c r="BK50"/>
      <c r="BL50"/>
      <c r="BM50"/>
      <c r="BN50"/>
    </row>
    <row r="51" spans="1:66" x14ac:dyDescent="0.2">
      <c r="A51" s="18">
        <v>49</v>
      </c>
      <c r="B51" s="67" t="s">
        <v>534</v>
      </c>
      <c r="C51" s="66" t="s">
        <v>152</v>
      </c>
      <c r="D51" s="65" t="s">
        <v>275</v>
      </c>
      <c r="F51" s="64" t="s">
        <v>259</v>
      </c>
      <c r="G51" s="20">
        <v>6</v>
      </c>
      <c r="H51" s="28" t="s">
        <v>60</v>
      </c>
      <c r="I51" s="198" t="s">
        <v>259</v>
      </c>
      <c r="J51" s="178">
        <f t="shared" si="5"/>
        <v>37.29239563571457</v>
      </c>
      <c r="K51" s="198">
        <v>6</v>
      </c>
      <c r="L51" s="178">
        <f t="shared" si="6"/>
        <v>16.666666666666664</v>
      </c>
      <c r="M51" s="198" t="s">
        <v>26</v>
      </c>
      <c r="N51" s="178">
        <f t="shared" si="7"/>
        <v>0</v>
      </c>
      <c r="O51" s="198" t="s">
        <v>260</v>
      </c>
      <c r="P51" s="178">
        <f t="shared" si="8"/>
        <v>16.666666666666664</v>
      </c>
      <c r="Q51" s="179">
        <f t="shared" si="9"/>
        <v>70.625728969047898</v>
      </c>
      <c r="S51" s="64" t="s">
        <v>211</v>
      </c>
      <c r="U51" s="64" t="s">
        <v>254</v>
      </c>
      <c r="V51" s="153" t="s">
        <v>222</v>
      </c>
      <c r="W51" s="133" t="s">
        <v>225</v>
      </c>
      <c r="X51" s="239" t="s">
        <v>560</v>
      </c>
      <c r="Y51" s="64" t="s">
        <v>211</v>
      </c>
      <c r="Z51" s="245" t="s">
        <v>488</v>
      </c>
      <c r="AA51" s="246"/>
      <c r="AB51" s="247" t="s">
        <v>254</v>
      </c>
      <c r="AC51" s="248" t="s">
        <v>482</v>
      </c>
      <c r="AD51" s="247" t="s">
        <v>254</v>
      </c>
      <c r="AE51" s="248" t="s">
        <v>482</v>
      </c>
      <c r="AF51" s="247" t="s">
        <v>257</v>
      </c>
      <c r="AG51" s="248" t="s">
        <v>484</v>
      </c>
      <c r="AH51" s="247" t="s">
        <v>257</v>
      </c>
      <c r="AI51" s="248" t="s">
        <v>484</v>
      </c>
      <c r="AJ51" s="244"/>
      <c r="BD51" s="29"/>
      <c r="BE51" s="29"/>
      <c r="BF51" s="49"/>
      <c r="BH51"/>
      <c r="BI51"/>
      <c r="BJ51"/>
      <c r="BK51"/>
      <c r="BL51"/>
      <c r="BM51"/>
      <c r="BN51"/>
    </row>
    <row r="52" spans="1:66" x14ac:dyDescent="0.2">
      <c r="A52" s="18">
        <v>50</v>
      </c>
      <c r="B52" s="67" t="s">
        <v>319</v>
      </c>
      <c r="C52" s="66" t="s">
        <v>103</v>
      </c>
      <c r="D52" s="65" t="s">
        <v>148</v>
      </c>
      <c r="F52" s="64" t="s">
        <v>260</v>
      </c>
      <c r="G52" s="20">
        <v>6</v>
      </c>
      <c r="H52" s="28" t="s">
        <v>61</v>
      </c>
      <c r="I52" s="198" t="s">
        <v>26</v>
      </c>
      <c r="J52" s="178">
        <f t="shared" si="5"/>
        <v>0</v>
      </c>
      <c r="K52" s="198" t="s">
        <v>260</v>
      </c>
      <c r="L52" s="178">
        <f t="shared" si="6"/>
        <v>16.666666666666664</v>
      </c>
      <c r="M52" s="198" t="s">
        <v>24</v>
      </c>
      <c r="N52" s="178">
        <f t="shared" si="7"/>
        <v>16.666666666666664</v>
      </c>
      <c r="O52" s="198" t="s">
        <v>260</v>
      </c>
      <c r="P52" s="178">
        <f t="shared" si="8"/>
        <v>16.666666666666664</v>
      </c>
      <c r="Q52" s="179">
        <f t="shared" si="9"/>
        <v>49.999999999999993</v>
      </c>
      <c r="S52" s="64" t="s">
        <v>211</v>
      </c>
      <c r="U52" s="64" t="s">
        <v>255</v>
      </c>
      <c r="V52" s="153" t="s">
        <v>255</v>
      </c>
      <c r="W52" s="133" t="s">
        <v>561</v>
      </c>
      <c r="X52" s="239" t="s">
        <v>562</v>
      </c>
      <c r="Y52" s="64" t="s">
        <v>211</v>
      </c>
      <c r="Z52" s="245" t="s">
        <v>497</v>
      </c>
      <c r="AA52" s="246"/>
      <c r="AB52" s="247" t="s">
        <v>24</v>
      </c>
      <c r="AC52" s="248" t="s">
        <v>488</v>
      </c>
      <c r="AD52" s="247" t="s">
        <v>26</v>
      </c>
      <c r="AE52" s="248" t="s">
        <v>488</v>
      </c>
      <c r="AF52" s="247" t="s">
        <v>255</v>
      </c>
      <c r="AG52" s="248" t="s">
        <v>481</v>
      </c>
      <c r="AH52" s="247" t="s">
        <v>254</v>
      </c>
      <c r="AI52" s="248" t="s">
        <v>482</v>
      </c>
      <c r="AJ52" s="244"/>
      <c r="BD52" s="29"/>
      <c r="BE52" s="29"/>
      <c r="BF52" s="49"/>
      <c r="BH52"/>
      <c r="BI52"/>
      <c r="BJ52"/>
      <c r="BK52"/>
      <c r="BL52"/>
      <c r="BM52"/>
      <c r="BN52"/>
    </row>
    <row r="53" spans="1:66" x14ac:dyDescent="0.2">
      <c r="A53" s="18">
        <v>51</v>
      </c>
      <c r="B53" s="67" t="s">
        <v>555</v>
      </c>
      <c r="C53" s="66" t="s">
        <v>556</v>
      </c>
      <c r="D53" s="65" t="s">
        <v>557</v>
      </c>
      <c r="F53" s="64">
        <v>8</v>
      </c>
      <c r="G53" s="20">
        <v>9</v>
      </c>
      <c r="H53" s="28" t="s">
        <v>57</v>
      </c>
      <c r="I53" s="198" t="s">
        <v>24</v>
      </c>
      <c r="J53" s="178">
        <f t="shared" si="5"/>
        <v>11.111111111111111</v>
      </c>
      <c r="K53" s="198" t="s">
        <v>24</v>
      </c>
      <c r="L53" s="178">
        <f t="shared" si="6"/>
        <v>11.111111111111111</v>
      </c>
      <c r="M53" s="198" t="s">
        <v>24</v>
      </c>
      <c r="N53" s="178">
        <f t="shared" si="7"/>
        <v>11.111111111111111</v>
      </c>
      <c r="O53" s="198" t="s">
        <v>24</v>
      </c>
      <c r="P53" s="178">
        <f t="shared" si="8"/>
        <v>11.111111111111111</v>
      </c>
      <c r="Q53" s="179">
        <f t="shared" si="9"/>
        <v>44.444444444444443</v>
      </c>
      <c r="S53" s="64" t="s">
        <v>211</v>
      </c>
      <c r="U53" s="64" t="s">
        <v>257</v>
      </c>
      <c r="V53" s="153" t="s">
        <v>315</v>
      </c>
      <c r="W53" s="133" t="s">
        <v>264</v>
      </c>
      <c r="X53" s="239" t="s">
        <v>316</v>
      </c>
      <c r="Y53" s="64" t="s">
        <v>211</v>
      </c>
      <c r="Z53" s="245" t="s">
        <v>497</v>
      </c>
      <c r="AA53" s="246"/>
      <c r="AB53" s="247" t="s">
        <v>24</v>
      </c>
      <c r="AC53" s="248" t="s">
        <v>488</v>
      </c>
      <c r="AD53" s="247" t="s">
        <v>26</v>
      </c>
      <c r="AE53" s="248" t="s">
        <v>488</v>
      </c>
      <c r="AF53" s="247" t="s">
        <v>254</v>
      </c>
      <c r="AG53" s="248" t="s">
        <v>482</v>
      </c>
      <c r="AH53" s="247" t="s">
        <v>255</v>
      </c>
      <c r="AI53" s="248" t="s">
        <v>481</v>
      </c>
      <c r="AJ53" s="244"/>
      <c r="BD53" s="29"/>
      <c r="BE53" s="29"/>
      <c r="BF53" s="49"/>
      <c r="BH53"/>
      <c r="BI53"/>
      <c r="BJ53"/>
      <c r="BK53"/>
      <c r="BL53"/>
      <c r="BM53"/>
      <c r="BN53"/>
    </row>
    <row r="54" spans="1:66" x14ac:dyDescent="0.2">
      <c r="A54" s="18">
        <v>52</v>
      </c>
      <c r="B54" s="67" t="s">
        <v>559</v>
      </c>
      <c r="C54" s="85" t="s">
        <v>177</v>
      </c>
      <c r="D54" s="65" t="s">
        <v>349</v>
      </c>
      <c r="F54" s="64" t="s">
        <v>25</v>
      </c>
      <c r="G54" s="20">
        <v>9</v>
      </c>
      <c r="H54" s="28" t="s">
        <v>57</v>
      </c>
      <c r="I54" s="198" t="s">
        <v>25</v>
      </c>
      <c r="J54" s="178">
        <f t="shared" si="5"/>
        <v>0</v>
      </c>
      <c r="K54" s="198" t="s">
        <v>25</v>
      </c>
      <c r="L54" s="178">
        <f t="shared" si="6"/>
        <v>0</v>
      </c>
      <c r="M54" s="198" t="s">
        <v>25</v>
      </c>
      <c r="N54" s="178">
        <f t="shared" si="7"/>
        <v>0</v>
      </c>
      <c r="O54" s="198" t="s">
        <v>25</v>
      </c>
      <c r="P54" s="178">
        <f t="shared" si="8"/>
        <v>0</v>
      </c>
      <c r="Q54" s="179">
        <f t="shared" si="9"/>
        <v>0</v>
      </c>
      <c r="S54" s="64" t="s">
        <v>211</v>
      </c>
      <c r="U54" s="64">
        <v>4</v>
      </c>
      <c r="V54" s="153" t="s">
        <v>563</v>
      </c>
      <c r="W54" s="133" t="s">
        <v>190</v>
      </c>
      <c r="X54" s="239" t="s">
        <v>191</v>
      </c>
      <c r="Y54" s="64" t="s">
        <v>211</v>
      </c>
      <c r="Z54" s="245" t="s">
        <v>564</v>
      </c>
      <c r="AA54" s="246"/>
      <c r="AB54" s="247" t="s">
        <v>24</v>
      </c>
      <c r="AC54" s="248" t="s">
        <v>488</v>
      </c>
      <c r="AD54" s="247" t="s">
        <v>26</v>
      </c>
      <c r="AE54" s="248" t="s">
        <v>488</v>
      </c>
      <c r="AF54" s="247" t="s">
        <v>24</v>
      </c>
      <c r="AG54" s="248" t="s">
        <v>488</v>
      </c>
      <c r="AH54" s="247" t="s">
        <v>24</v>
      </c>
      <c r="AI54" s="248" t="s">
        <v>488</v>
      </c>
      <c r="AJ54" s="244"/>
      <c r="BD54" s="29"/>
      <c r="BE54" s="29"/>
      <c r="BF54" s="49"/>
      <c r="BH54"/>
      <c r="BI54"/>
      <c r="BJ54"/>
      <c r="BK54"/>
      <c r="BL54"/>
      <c r="BM54"/>
      <c r="BN54"/>
    </row>
    <row r="55" spans="1:66" x14ac:dyDescent="0.2">
      <c r="J55"/>
      <c r="K55"/>
      <c r="L55"/>
      <c r="M55"/>
      <c r="N55"/>
      <c r="O55"/>
      <c r="P55"/>
      <c r="Q55"/>
      <c r="S55" s="29"/>
      <c r="U55" s="29"/>
      <c r="V55" s="29"/>
      <c r="Y55"/>
      <c r="Z55"/>
      <c r="AA55"/>
      <c r="AB55"/>
      <c r="AC55"/>
      <c r="AD55"/>
      <c r="AE55"/>
      <c r="AF55"/>
      <c r="AG55"/>
      <c r="AH55"/>
      <c r="AI55"/>
      <c r="AJ55"/>
      <c r="BD55" s="29"/>
      <c r="BE55" s="29"/>
      <c r="BF55" s="49"/>
      <c r="BH55"/>
      <c r="BI55"/>
      <c r="BJ55"/>
      <c r="BK55"/>
      <c r="BL55"/>
      <c r="BM55"/>
      <c r="BN55"/>
    </row>
    <row r="56" spans="1:66" x14ac:dyDescent="0.2">
      <c r="J56"/>
      <c r="K56"/>
      <c r="L56"/>
      <c r="M56"/>
      <c r="N56"/>
      <c r="P56"/>
      <c r="S56" s="29"/>
      <c r="U56" s="29"/>
      <c r="V56" s="29"/>
      <c r="Y56"/>
      <c r="Z56"/>
      <c r="AA56"/>
      <c r="AB56"/>
      <c r="AC56"/>
      <c r="AD56"/>
      <c r="AE56"/>
      <c r="AF56"/>
      <c r="AG56"/>
      <c r="AH56"/>
      <c r="AI56"/>
      <c r="AJ56"/>
      <c r="BD56" s="29"/>
      <c r="BE56" s="29"/>
      <c r="BF56" s="49"/>
      <c r="BH56"/>
      <c r="BI56"/>
      <c r="BJ56"/>
      <c r="BK56"/>
      <c r="BL56"/>
      <c r="BM56"/>
      <c r="BN56"/>
    </row>
    <row r="57" spans="1:66" x14ac:dyDescent="0.2">
      <c r="J57"/>
      <c r="K57"/>
      <c r="L57"/>
      <c r="M57"/>
      <c r="N57"/>
      <c r="P57"/>
      <c r="S57" s="29"/>
      <c r="U57" s="29"/>
      <c r="V57" s="29"/>
      <c r="Y57"/>
      <c r="Z57"/>
      <c r="AA57"/>
      <c r="AB57"/>
      <c r="AC57"/>
      <c r="AD57"/>
      <c r="AE57"/>
      <c r="AF57"/>
      <c r="AG57"/>
      <c r="AH57"/>
      <c r="AI57"/>
      <c r="AJ57"/>
      <c r="BD57" s="29"/>
      <c r="BE57" s="29"/>
      <c r="BF57" s="49"/>
      <c r="BH57"/>
      <c r="BI57"/>
      <c r="BJ57"/>
      <c r="BK57"/>
      <c r="BL57"/>
      <c r="BM57"/>
      <c r="BN57"/>
    </row>
    <row r="58" spans="1:66" x14ac:dyDescent="0.2">
      <c r="J58"/>
      <c r="K58"/>
      <c r="L58"/>
      <c r="M58"/>
      <c r="N58"/>
      <c r="P58"/>
      <c r="S58" s="29"/>
      <c r="U58" s="29"/>
      <c r="V58" s="29"/>
      <c r="Y58"/>
      <c r="Z58"/>
      <c r="AA58"/>
      <c r="AB58"/>
      <c r="AC58"/>
      <c r="AD58"/>
      <c r="AE58"/>
      <c r="AF58"/>
      <c r="AG58"/>
      <c r="AH58"/>
      <c r="AI58"/>
      <c r="AJ58"/>
      <c r="BD58" s="29"/>
      <c r="BE58" s="29"/>
      <c r="BF58" s="49"/>
      <c r="BH58"/>
      <c r="BI58"/>
      <c r="BJ58"/>
      <c r="BK58"/>
      <c r="BL58"/>
      <c r="BM58"/>
      <c r="BN58"/>
    </row>
    <row r="59" spans="1:66" x14ac:dyDescent="0.2">
      <c r="J59"/>
      <c r="K59"/>
      <c r="L59"/>
      <c r="M59"/>
      <c r="N59"/>
      <c r="P59"/>
      <c r="S59" s="29"/>
      <c r="U59" s="29"/>
      <c r="V59" s="29"/>
      <c r="Y59"/>
      <c r="Z59"/>
      <c r="AA59"/>
      <c r="AB59"/>
      <c r="AC59"/>
      <c r="AD59"/>
      <c r="AE59"/>
      <c r="AF59"/>
      <c r="AG59"/>
      <c r="AH59"/>
      <c r="AI59"/>
      <c r="AJ59"/>
      <c r="BD59" s="29"/>
      <c r="BE59" s="29"/>
      <c r="BF59" s="49"/>
      <c r="BH59"/>
      <c r="BI59"/>
      <c r="BJ59"/>
      <c r="BK59"/>
      <c r="BL59"/>
      <c r="BM59"/>
      <c r="BN59"/>
    </row>
    <row r="60" spans="1:66" x14ac:dyDescent="0.2">
      <c r="J60"/>
      <c r="K60"/>
      <c r="L60"/>
      <c r="M60"/>
      <c r="N60"/>
      <c r="P60"/>
      <c r="S60" s="29"/>
      <c r="U60" s="29"/>
      <c r="V60" s="29"/>
      <c r="Y60"/>
      <c r="Z60"/>
      <c r="AA60"/>
      <c r="AB60"/>
      <c r="AC60"/>
      <c r="AD60"/>
      <c r="AE60"/>
      <c r="AF60"/>
      <c r="AG60"/>
      <c r="AH60"/>
      <c r="AI60"/>
      <c r="AJ60"/>
      <c r="BD60" s="29"/>
      <c r="BE60" s="29"/>
      <c r="BF60" s="49"/>
      <c r="BH60"/>
      <c r="BI60"/>
      <c r="BJ60"/>
      <c r="BK60"/>
      <c r="BL60"/>
      <c r="BM60"/>
      <c r="BN60"/>
    </row>
    <row r="61" spans="1:66" x14ac:dyDescent="0.2">
      <c r="J61"/>
      <c r="K61"/>
      <c r="L61"/>
      <c r="M61"/>
      <c r="N61"/>
      <c r="P61"/>
      <c r="S61" s="29"/>
      <c r="U61" s="29"/>
      <c r="V61" s="29"/>
      <c r="Y61"/>
      <c r="Z61"/>
      <c r="AA61"/>
      <c r="AB61"/>
      <c r="AC61"/>
      <c r="AD61"/>
      <c r="AE61"/>
      <c r="AF61"/>
      <c r="AG61"/>
      <c r="AH61"/>
      <c r="AI61"/>
      <c r="AJ61"/>
      <c r="BD61" s="29"/>
      <c r="BE61" s="29"/>
      <c r="BF61" s="49"/>
      <c r="BH61"/>
      <c r="BI61"/>
      <c r="BJ61"/>
      <c r="BK61"/>
      <c r="BL61"/>
      <c r="BM61"/>
      <c r="BN61"/>
    </row>
    <row r="62" spans="1:66" x14ac:dyDescent="0.2">
      <c r="J62"/>
      <c r="K62"/>
      <c r="L62"/>
      <c r="M62"/>
      <c r="N62"/>
      <c r="P62"/>
      <c r="S62" s="29"/>
      <c r="U62" s="29"/>
      <c r="V62" s="29"/>
      <c r="Y62"/>
      <c r="Z62"/>
      <c r="AA62"/>
      <c r="AB62"/>
      <c r="AC62"/>
      <c r="AD62"/>
      <c r="AE62"/>
      <c r="AF62"/>
      <c r="AG62"/>
      <c r="AH62"/>
      <c r="AI62"/>
      <c r="AJ62"/>
      <c r="BD62" s="29"/>
      <c r="BE62" s="29"/>
      <c r="BF62" s="49"/>
      <c r="BH62"/>
      <c r="BI62"/>
      <c r="BJ62"/>
      <c r="BK62"/>
      <c r="BL62"/>
      <c r="BM62"/>
      <c r="BN62"/>
    </row>
    <row r="63" spans="1:66" x14ac:dyDescent="0.2">
      <c r="J63"/>
      <c r="K63"/>
      <c r="L63"/>
      <c r="M63"/>
      <c r="N63"/>
      <c r="P63"/>
      <c r="S63" s="29"/>
      <c r="U63" s="29"/>
      <c r="V63" s="29"/>
      <c r="Y63"/>
      <c r="Z63"/>
      <c r="AA63"/>
      <c r="AB63"/>
      <c r="AC63"/>
      <c r="AD63"/>
      <c r="AE63"/>
      <c r="AF63"/>
      <c r="AG63"/>
      <c r="AH63"/>
      <c r="AI63"/>
      <c r="AJ63"/>
      <c r="BD63" s="29"/>
      <c r="BE63" s="29"/>
      <c r="BF63" s="49"/>
      <c r="BH63"/>
      <c r="BI63"/>
      <c r="BJ63"/>
      <c r="BK63"/>
      <c r="BL63"/>
      <c r="BM63"/>
      <c r="BN63"/>
    </row>
    <row r="64" spans="1:66" x14ac:dyDescent="0.2">
      <c r="J64"/>
      <c r="K64"/>
      <c r="L64"/>
      <c r="M64"/>
      <c r="N64"/>
      <c r="P64"/>
      <c r="S64" s="29"/>
      <c r="U64" s="29"/>
      <c r="V64" s="29"/>
      <c r="Y64"/>
      <c r="Z64"/>
      <c r="AA64"/>
      <c r="AB64"/>
      <c r="AC64"/>
      <c r="AD64"/>
      <c r="AE64"/>
      <c r="AF64"/>
      <c r="AG64"/>
      <c r="AH64"/>
      <c r="AI64"/>
      <c r="AJ64"/>
      <c r="BD64" s="29"/>
      <c r="BE64" s="29"/>
      <c r="BF64" s="49"/>
      <c r="BH64"/>
      <c r="BI64"/>
      <c r="BJ64"/>
      <c r="BK64"/>
      <c r="BL64"/>
      <c r="BM64"/>
      <c r="BN64"/>
    </row>
    <row r="65" spans="10:66" x14ac:dyDescent="0.2">
      <c r="J65"/>
      <c r="K65"/>
      <c r="L65"/>
      <c r="M65"/>
      <c r="N65"/>
      <c r="P65"/>
      <c r="S65" s="29"/>
      <c r="U65" s="29"/>
      <c r="V65" s="29"/>
      <c r="Y65"/>
      <c r="Z65"/>
      <c r="AA65"/>
      <c r="AB65"/>
      <c r="AC65"/>
      <c r="AD65"/>
      <c r="AE65"/>
      <c r="AF65"/>
      <c r="AG65"/>
      <c r="AH65"/>
      <c r="AI65"/>
      <c r="AJ65"/>
      <c r="BD65" s="29"/>
      <c r="BE65" s="29"/>
      <c r="BF65" s="49"/>
      <c r="BH65"/>
      <c r="BI65"/>
      <c r="BJ65"/>
      <c r="BK65"/>
      <c r="BL65"/>
      <c r="BM65"/>
      <c r="BN65"/>
    </row>
    <row r="66" spans="10:66" x14ac:dyDescent="0.2">
      <c r="J66"/>
      <c r="K66"/>
      <c r="L66"/>
      <c r="M66"/>
      <c r="N66"/>
      <c r="P66"/>
      <c r="S66" s="29"/>
      <c r="U66" s="29"/>
      <c r="V66" s="29"/>
      <c r="Y66"/>
      <c r="Z66"/>
      <c r="AA66"/>
      <c r="AB66"/>
      <c r="AC66"/>
      <c r="AD66"/>
      <c r="AE66"/>
      <c r="AF66"/>
      <c r="AG66"/>
      <c r="AH66"/>
      <c r="AI66"/>
      <c r="AJ66"/>
      <c r="BD66" s="29"/>
      <c r="BE66" s="29"/>
      <c r="BF66" s="49"/>
      <c r="BH66"/>
      <c r="BI66"/>
      <c r="BJ66"/>
      <c r="BK66"/>
      <c r="BL66"/>
      <c r="BM66"/>
      <c r="BN66"/>
    </row>
    <row r="67" spans="10:66" x14ac:dyDescent="0.2">
      <c r="J67"/>
      <c r="K67"/>
      <c r="L67"/>
      <c r="M67"/>
      <c r="N67"/>
      <c r="P67"/>
      <c r="S67" s="29"/>
      <c r="U67" s="29"/>
      <c r="V67" s="29"/>
      <c r="Y67"/>
      <c r="Z67"/>
      <c r="AA67"/>
      <c r="AB67"/>
      <c r="AC67"/>
      <c r="AD67"/>
      <c r="AE67"/>
      <c r="AF67"/>
      <c r="AG67"/>
      <c r="AH67"/>
      <c r="AI67"/>
      <c r="AJ67"/>
      <c r="BD67" s="29"/>
      <c r="BE67" s="29"/>
      <c r="BF67" s="49"/>
      <c r="BH67"/>
      <c r="BI67"/>
      <c r="BJ67"/>
      <c r="BK67"/>
      <c r="BL67"/>
      <c r="BM67"/>
      <c r="BN67"/>
    </row>
    <row r="68" spans="10:66" x14ac:dyDescent="0.2">
      <c r="J68"/>
      <c r="K68"/>
      <c r="L68"/>
      <c r="M68"/>
      <c r="N68"/>
      <c r="P68"/>
      <c r="S68" s="29"/>
      <c r="U68" s="29"/>
      <c r="V68" s="29"/>
      <c r="Y68"/>
      <c r="Z68"/>
      <c r="AA68"/>
      <c r="AB68"/>
      <c r="AC68"/>
      <c r="AD68"/>
      <c r="AE68"/>
      <c r="AF68"/>
      <c r="AG68"/>
      <c r="AH68"/>
      <c r="AI68"/>
      <c r="AJ68"/>
      <c r="BD68" s="29"/>
      <c r="BE68" s="29"/>
      <c r="BF68" s="49"/>
      <c r="BH68"/>
      <c r="BI68"/>
      <c r="BJ68"/>
      <c r="BK68"/>
      <c r="BL68"/>
      <c r="BM68"/>
      <c r="BN68"/>
    </row>
    <row r="69" spans="10:66" x14ac:dyDescent="0.2">
      <c r="J69"/>
      <c r="K69"/>
      <c r="L69"/>
      <c r="M69"/>
      <c r="N69"/>
      <c r="P69"/>
      <c r="S69" s="29"/>
      <c r="U69" s="29"/>
      <c r="V69" s="29"/>
      <c r="Y69"/>
      <c r="Z69"/>
      <c r="AA69"/>
      <c r="AB69"/>
      <c r="AC69"/>
      <c r="AD69"/>
      <c r="AE69"/>
      <c r="AF69"/>
      <c r="AG69"/>
      <c r="AH69"/>
      <c r="AI69"/>
      <c r="AJ69"/>
      <c r="BD69" s="29"/>
      <c r="BE69" s="29"/>
      <c r="BF69" s="49"/>
      <c r="BH69"/>
      <c r="BI69"/>
      <c r="BJ69"/>
      <c r="BK69"/>
      <c r="BL69"/>
      <c r="BM69"/>
      <c r="BN69"/>
    </row>
    <row r="70" spans="10:66" x14ac:dyDescent="0.2">
      <c r="J70"/>
      <c r="K70"/>
      <c r="L70"/>
      <c r="M70"/>
      <c r="N70"/>
      <c r="P70"/>
      <c r="S70" s="29"/>
      <c r="U70" s="29"/>
      <c r="V70" s="29"/>
      <c r="Y70"/>
      <c r="Z70"/>
      <c r="AA70"/>
      <c r="AB70"/>
      <c r="AC70"/>
      <c r="AD70"/>
      <c r="AE70"/>
      <c r="AF70"/>
      <c r="AG70"/>
      <c r="AH70"/>
      <c r="AI70"/>
      <c r="AJ70"/>
      <c r="BD70" s="29"/>
      <c r="BE70" s="29"/>
      <c r="BF70" s="49"/>
      <c r="BH70"/>
      <c r="BI70"/>
      <c r="BJ70"/>
      <c r="BK70"/>
      <c r="BL70"/>
      <c r="BM70"/>
      <c r="BN70"/>
    </row>
    <row r="71" spans="10:66" x14ac:dyDescent="0.2">
      <c r="J71"/>
      <c r="K71"/>
      <c r="L71"/>
      <c r="M71"/>
      <c r="N71"/>
      <c r="P71"/>
      <c r="S71" s="29"/>
      <c r="U71" s="29"/>
      <c r="V71" s="29"/>
      <c r="Y71"/>
      <c r="Z71"/>
      <c r="AA71"/>
      <c r="AB71"/>
      <c r="AC71"/>
      <c r="AD71"/>
      <c r="AE71"/>
      <c r="AF71"/>
      <c r="AG71"/>
      <c r="AH71"/>
      <c r="AI71"/>
      <c r="AJ71"/>
      <c r="BD71" s="29"/>
      <c r="BE71" s="29"/>
      <c r="BF71" s="49"/>
      <c r="BH71"/>
      <c r="BI71"/>
      <c r="BJ71"/>
      <c r="BK71"/>
      <c r="BL71"/>
      <c r="BM71"/>
      <c r="BN71"/>
    </row>
    <row r="72" spans="10:66" x14ac:dyDescent="0.2">
      <c r="J72"/>
      <c r="K72"/>
      <c r="L72"/>
      <c r="M72"/>
      <c r="N72"/>
      <c r="P72"/>
      <c r="S72" s="29"/>
      <c r="U72" s="29"/>
      <c r="V72" s="29"/>
      <c r="Y72"/>
      <c r="Z72"/>
      <c r="AA72"/>
      <c r="AB72"/>
      <c r="AC72"/>
      <c r="AD72"/>
      <c r="AE72"/>
      <c r="AF72"/>
      <c r="AG72"/>
      <c r="AH72"/>
      <c r="AI72"/>
      <c r="AJ72"/>
      <c r="BD72" s="29"/>
      <c r="BE72" s="29"/>
      <c r="BF72" s="49"/>
      <c r="BH72"/>
      <c r="BI72"/>
      <c r="BJ72"/>
      <c r="BK72"/>
      <c r="BL72"/>
      <c r="BM72"/>
      <c r="BN72"/>
    </row>
    <row r="73" spans="10:66" x14ac:dyDescent="0.2">
      <c r="J73"/>
      <c r="K73"/>
      <c r="L73"/>
      <c r="M73"/>
      <c r="N73"/>
      <c r="P73"/>
      <c r="S73" s="29"/>
      <c r="U73" s="29"/>
      <c r="V73" s="29"/>
      <c r="Y73"/>
      <c r="Z73"/>
      <c r="AA73"/>
      <c r="AB73"/>
      <c r="AC73"/>
      <c r="AD73"/>
      <c r="AE73"/>
      <c r="AF73"/>
      <c r="AG73"/>
      <c r="AH73"/>
      <c r="AI73"/>
      <c r="AJ73"/>
      <c r="BD73" s="29"/>
      <c r="BE73" s="29"/>
      <c r="BF73" s="49"/>
      <c r="BH73"/>
      <c r="BI73"/>
      <c r="BJ73"/>
      <c r="BK73"/>
      <c r="BL73"/>
      <c r="BM73"/>
      <c r="BN73"/>
    </row>
    <row r="74" spans="10:66" x14ac:dyDescent="0.2">
      <c r="J74"/>
      <c r="K74"/>
      <c r="L74"/>
      <c r="M74"/>
      <c r="N74"/>
      <c r="P74"/>
      <c r="S74" s="29"/>
      <c r="U74" s="29"/>
      <c r="V74" s="29"/>
      <c r="Y74"/>
      <c r="Z74"/>
      <c r="AA74"/>
      <c r="AB74"/>
      <c r="AC74"/>
      <c r="AD74"/>
      <c r="AE74"/>
      <c r="AF74"/>
      <c r="AG74"/>
      <c r="AH74"/>
      <c r="AI74"/>
      <c r="AJ74"/>
      <c r="BD74" s="29"/>
      <c r="BE74" s="29"/>
      <c r="BF74" s="49"/>
      <c r="BH74"/>
      <c r="BI74"/>
      <c r="BJ74"/>
      <c r="BK74"/>
      <c r="BL74"/>
      <c r="BM74"/>
      <c r="BN74"/>
    </row>
    <row r="75" spans="10:66" x14ac:dyDescent="0.2">
      <c r="J75"/>
      <c r="K75"/>
      <c r="L75"/>
      <c r="M75"/>
      <c r="N75"/>
      <c r="P75"/>
      <c r="S75" s="29"/>
      <c r="U75" s="29"/>
      <c r="V75" s="29"/>
      <c r="Y75"/>
      <c r="Z75"/>
      <c r="AA75"/>
      <c r="AB75"/>
      <c r="AC75"/>
      <c r="AD75"/>
      <c r="AE75"/>
      <c r="AF75"/>
      <c r="AG75"/>
      <c r="AH75"/>
      <c r="AI75"/>
      <c r="AJ75"/>
      <c r="BD75" s="29"/>
      <c r="BE75" s="29"/>
      <c r="BF75" s="49"/>
      <c r="BH75"/>
      <c r="BI75"/>
      <c r="BJ75"/>
      <c r="BK75"/>
      <c r="BL75"/>
      <c r="BM75"/>
      <c r="BN75"/>
    </row>
    <row r="76" spans="10:66" x14ac:dyDescent="0.2">
      <c r="J76"/>
      <c r="K76"/>
      <c r="L76"/>
      <c r="M76"/>
      <c r="N76"/>
      <c r="P76"/>
      <c r="S76" s="29"/>
      <c r="U76" s="29"/>
      <c r="V76" s="29"/>
      <c r="Y76"/>
      <c r="Z76"/>
      <c r="AA76"/>
      <c r="AB76"/>
      <c r="AC76"/>
      <c r="AD76"/>
      <c r="AE76"/>
      <c r="AF76"/>
      <c r="AG76"/>
      <c r="AH76"/>
      <c r="AI76"/>
      <c r="AJ76"/>
      <c r="BD76" s="29"/>
      <c r="BE76" s="29"/>
      <c r="BF76" s="49"/>
      <c r="BH76"/>
      <c r="BI76"/>
      <c r="BJ76"/>
      <c r="BK76"/>
      <c r="BL76"/>
      <c r="BM76"/>
      <c r="BN76"/>
    </row>
    <row r="77" spans="10:66" x14ac:dyDescent="0.2">
      <c r="J77"/>
      <c r="K77"/>
      <c r="L77"/>
      <c r="M77"/>
      <c r="N77"/>
      <c r="P77"/>
      <c r="S77" s="29"/>
      <c r="U77" s="29"/>
      <c r="V77" s="29"/>
      <c r="Y77"/>
      <c r="Z77"/>
      <c r="AA77"/>
      <c r="AB77"/>
      <c r="AC77"/>
      <c r="AD77"/>
      <c r="AE77"/>
      <c r="AF77"/>
      <c r="AG77"/>
      <c r="AH77"/>
      <c r="AI77"/>
      <c r="AJ77"/>
      <c r="BD77" s="29"/>
      <c r="BE77" s="29"/>
      <c r="BF77" s="49"/>
      <c r="BH77"/>
      <c r="BI77"/>
      <c r="BJ77"/>
      <c r="BK77"/>
      <c r="BL77"/>
      <c r="BM77"/>
      <c r="BN77"/>
    </row>
    <row r="78" spans="10:66" x14ac:dyDescent="0.2">
      <c r="J78"/>
      <c r="K78"/>
      <c r="L78"/>
      <c r="M78"/>
      <c r="N78"/>
      <c r="P78"/>
      <c r="S78" s="29"/>
      <c r="U78" s="29"/>
      <c r="V78" s="29"/>
      <c r="Y78"/>
      <c r="Z78"/>
      <c r="AA78"/>
      <c r="AB78"/>
      <c r="AC78"/>
      <c r="AD78"/>
      <c r="AE78"/>
      <c r="AF78"/>
      <c r="AG78"/>
      <c r="AH78"/>
      <c r="AI78"/>
      <c r="AJ78"/>
      <c r="BD78" s="29"/>
      <c r="BE78" s="29"/>
      <c r="BF78" s="49"/>
      <c r="BH78"/>
      <c r="BI78"/>
      <c r="BJ78"/>
      <c r="BK78"/>
      <c r="BL78"/>
      <c r="BM78"/>
      <c r="BN78"/>
    </row>
    <row r="79" spans="10:66" x14ac:dyDescent="0.2">
      <c r="J79"/>
      <c r="K79"/>
      <c r="L79"/>
      <c r="M79"/>
      <c r="N79"/>
      <c r="P79"/>
      <c r="S79" s="29"/>
      <c r="U79" s="29"/>
      <c r="V79" s="29"/>
      <c r="Y79"/>
      <c r="Z79"/>
      <c r="AA79"/>
      <c r="AB79"/>
      <c r="AC79"/>
      <c r="AD79"/>
      <c r="AE79"/>
      <c r="AF79"/>
      <c r="AG79"/>
      <c r="AH79"/>
      <c r="AI79"/>
      <c r="AJ79"/>
      <c r="BD79" s="29"/>
      <c r="BE79" s="29"/>
      <c r="BF79" s="49"/>
      <c r="BH79"/>
      <c r="BI79"/>
      <c r="BJ79"/>
      <c r="BK79"/>
      <c r="BL79"/>
      <c r="BM79"/>
      <c r="BN79"/>
    </row>
    <row r="80" spans="10:66" x14ac:dyDescent="0.2">
      <c r="J80"/>
      <c r="K80"/>
      <c r="L80"/>
      <c r="M80"/>
      <c r="N80"/>
      <c r="P80"/>
      <c r="S80" s="29"/>
      <c r="U80" s="29"/>
      <c r="V80" s="29"/>
      <c r="Y80"/>
      <c r="Z80"/>
      <c r="AA80"/>
      <c r="AB80"/>
      <c r="AC80"/>
      <c r="AD80"/>
      <c r="AE80"/>
      <c r="AF80"/>
      <c r="AG80"/>
      <c r="AH80"/>
      <c r="AI80"/>
      <c r="AJ80"/>
      <c r="BD80" s="29"/>
      <c r="BE80" s="29"/>
      <c r="BF80" s="49"/>
      <c r="BH80"/>
      <c r="BI80"/>
      <c r="BJ80"/>
      <c r="BK80"/>
      <c r="BL80"/>
      <c r="BM80"/>
      <c r="BN80"/>
    </row>
    <row r="81" spans="10:66" x14ac:dyDescent="0.2">
      <c r="J81"/>
      <c r="K81"/>
      <c r="L81"/>
      <c r="M81"/>
      <c r="N81"/>
      <c r="P81"/>
      <c r="S81" s="29"/>
      <c r="U81" s="29"/>
      <c r="V81" s="29"/>
      <c r="Y81"/>
      <c r="Z81"/>
      <c r="AA81"/>
      <c r="AB81"/>
      <c r="AC81"/>
      <c r="AD81"/>
      <c r="AE81"/>
      <c r="AF81"/>
      <c r="AG81"/>
      <c r="AH81"/>
      <c r="AI81"/>
      <c r="AJ81"/>
      <c r="BD81" s="29"/>
      <c r="BE81" s="29"/>
      <c r="BF81" s="49"/>
      <c r="BH81"/>
      <c r="BI81"/>
      <c r="BJ81"/>
      <c r="BK81"/>
      <c r="BL81"/>
      <c r="BM81"/>
      <c r="BN81"/>
    </row>
    <row r="82" spans="10:66" x14ac:dyDescent="0.2">
      <c r="J82"/>
      <c r="K82"/>
      <c r="L82"/>
      <c r="M82"/>
      <c r="N82"/>
      <c r="P82"/>
      <c r="S82" s="29"/>
      <c r="U82" s="29"/>
      <c r="V82" s="29"/>
      <c r="Y82"/>
      <c r="Z82"/>
      <c r="AA82"/>
      <c r="AB82"/>
      <c r="AC82"/>
      <c r="AD82"/>
      <c r="AE82"/>
      <c r="AF82"/>
      <c r="AG82"/>
      <c r="AH82"/>
      <c r="AI82"/>
      <c r="AJ82"/>
      <c r="BD82" s="29"/>
      <c r="BE82" s="29"/>
      <c r="BF82" s="49"/>
      <c r="BH82"/>
      <c r="BI82"/>
      <c r="BJ82"/>
      <c r="BK82"/>
      <c r="BL82"/>
      <c r="BM82"/>
      <c r="BN82"/>
    </row>
    <row r="83" spans="10:66" x14ac:dyDescent="0.2">
      <c r="J83"/>
      <c r="K83"/>
      <c r="L83"/>
      <c r="M83"/>
      <c r="N83"/>
      <c r="P83"/>
      <c r="S83" s="29"/>
      <c r="U83" s="29"/>
      <c r="V83" s="29"/>
      <c r="Y83"/>
      <c r="Z83"/>
      <c r="AA83"/>
      <c r="AB83"/>
      <c r="AC83"/>
      <c r="AD83"/>
      <c r="AE83"/>
      <c r="AF83"/>
      <c r="AG83"/>
      <c r="AH83"/>
      <c r="AI83"/>
      <c r="AJ83"/>
      <c r="BD83" s="29"/>
      <c r="BE83" s="29"/>
      <c r="BF83" s="49"/>
      <c r="BH83"/>
      <c r="BI83"/>
      <c r="BJ83"/>
      <c r="BK83"/>
      <c r="BL83"/>
      <c r="BM83"/>
      <c r="BN83"/>
    </row>
    <row r="84" spans="10:66" x14ac:dyDescent="0.2">
      <c r="J84"/>
      <c r="K84"/>
      <c r="L84"/>
      <c r="M84"/>
      <c r="N84"/>
      <c r="P84"/>
      <c r="S84" s="29"/>
      <c r="U84" s="29"/>
      <c r="V84" s="29"/>
      <c r="Y84"/>
      <c r="Z84"/>
      <c r="AA84"/>
      <c r="AB84"/>
      <c r="AC84"/>
      <c r="AD84"/>
      <c r="AE84"/>
      <c r="AF84"/>
      <c r="AG84"/>
      <c r="AH84"/>
      <c r="AI84"/>
      <c r="AJ84"/>
      <c r="BD84" s="29"/>
      <c r="BE84" s="29"/>
      <c r="BF84" s="49"/>
      <c r="BH84"/>
      <c r="BI84"/>
      <c r="BJ84"/>
      <c r="BK84"/>
      <c r="BL84"/>
      <c r="BM84"/>
      <c r="BN84"/>
    </row>
    <row r="85" spans="10:66" x14ac:dyDescent="0.2">
      <c r="J85"/>
      <c r="K85"/>
      <c r="L85"/>
      <c r="M85"/>
      <c r="N85"/>
      <c r="P85"/>
      <c r="S85" s="29"/>
      <c r="U85" s="29"/>
      <c r="V85" s="29"/>
      <c r="Y85"/>
      <c r="Z85"/>
      <c r="AA85"/>
      <c r="AB85"/>
      <c r="AC85"/>
      <c r="AD85"/>
      <c r="AE85"/>
      <c r="AF85"/>
      <c r="AG85"/>
      <c r="AH85"/>
      <c r="AI85"/>
      <c r="AJ85"/>
      <c r="BD85" s="29"/>
      <c r="BE85" s="29"/>
      <c r="BF85" s="49"/>
      <c r="BH85"/>
      <c r="BI85"/>
      <c r="BJ85"/>
      <c r="BK85"/>
      <c r="BL85"/>
      <c r="BM85"/>
      <c r="BN85"/>
    </row>
    <row r="86" spans="10:66" x14ac:dyDescent="0.2">
      <c r="J86"/>
      <c r="K86"/>
      <c r="L86"/>
      <c r="M86"/>
      <c r="N86"/>
      <c r="P86"/>
      <c r="S86" s="29"/>
      <c r="U86" s="29"/>
      <c r="V86" s="29"/>
      <c r="Y86"/>
      <c r="Z86"/>
      <c r="AA86"/>
      <c r="AB86"/>
      <c r="AC86"/>
      <c r="AD86"/>
      <c r="AE86"/>
      <c r="AF86"/>
      <c r="AG86"/>
      <c r="AH86"/>
      <c r="AI86"/>
      <c r="AJ86"/>
      <c r="BD86" s="29"/>
      <c r="BE86" s="29"/>
      <c r="BF86" s="49"/>
      <c r="BH86"/>
      <c r="BI86"/>
      <c r="BJ86"/>
      <c r="BK86"/>
      <c r="BL86"/>
      <c r="BM86"/>
      <c r="BN86"/>
    </row>
    <row r="87" spans="10:66" x14ac:dyDescent="0.2">
      <c r="J87"/>
      <c r="K87"/>
      <c r="L87"/>
      <c r="M87"/>
      <c r="N87"/>
      <c r="P87"/>
      <c r="S87" s="29"/>
      <c r="U87" s="29"/>
      <c r="V87" s="29"/>
      <c r="Y87"/>
      <c r="Z87"/>
      <c r="AA87"/>
      <c r="AB87"/>
      <c r="AC87"/>
      <c r="AD87"/>
      <c r="AE87"/>
      <c r="AF87"/>
      <c r="AG87"/>
      <c r="AH87"/>
      <c r="AI87"/>
      <c r="AJ87"/>
      <c r="BD87" s="29"/>
      <c r="BE87" s="29"/>
      <c r="BF87" s="49"/>
      <c r="BH87"/>
      <c r="BI87"/>
      <c r="BJ87"/>
      <c r="BK87"/>
      <c r="BL87"/>
      <c r="BM87"/>
      <c r="BN87"/>
    </row>
    <row r="88" spans="10:66" x14ac:dyDescent="0.2">
      <c r="J88"/>
      <c r="K88"/>
      <c r="L88"/>
      <c r="M88"/>
      <c r="N88"/>
      <c r="P88"/>
      <c r="S88" s="29"/>
      <c r="U88" s="29"/>
      <c r="V88" s="29"/>
      <c r="Y88"/>
      <c r="Z88"/>
      <c r="AA88"/>
      <c r="AB88"/>
      <c r="AC88"/>
      <c r="AD88"/>
      <c r="AE88"/>
      <c r="AF88"/>
      <c r="AG88"/>
      <c r="AH88"/>
      <c r="AI88"/>
      <c r="AJ88"/>
      <c r="BD88" s="29"/>
      <c r="BE88" s="29"/>
      <c r="BF88" s="49"/>
      <c r="BH88"/>
      <c r="BI88"/>
      <c r="BJ88"/>
      <c r="BK88"/>
      <c r="BL88"/>
      <c r="BM88"/>
      <c r="BN88"/>
    </row>
    <row r="89" spans="10:66" x14ac:dyDescent="0.2">
      <c r="J89"/>
      <c r="K89"/>
      <c r="L89"/>
      <c r="M89"/>
      <c r="N89"/>
      <c r="P89"/>
      <c r="S89"/>
      <c r="U89"/>
      <c r="V89"/>
      <c r="Y89" s="29"/>
      <c r="Z89" s="29"/>
      <c r="AA89" s="49"/>
      <c r="AB89"/>
      <c r="AC89"/>
      <c r="AD89"/>
      <c r="AE89"/>
      <c r="AF89"/>
      <c r="AG89"/>
      <c r="AH89"/>
      <c r="AI89"/>
      <c r="AJ89"/>
      <c r="BD89"/>
      <c r="BE89"/>
      <c r="BF89"/>
      <c r="BH89" s="29"/>
      <c r="BI89" s="29"/>
      <c r="BJ89" s="49"/>
      <c r="BK89"/>
      <c r="BL89"/>
      <c r="BM89"/>
      <c r="BN89"/>
    </row>
    <row r="90" spans="10:66" x14ac:dyDescent="0.2">
      <c r="J90"/>
      <c r="K90"/>
      <c r="L90"/>
      <c r="M90"/>
      <c r="N90"/>
      <c r="P90"/>
      <c r="S90"/>
      <c r="U90"/>
      <c r="V90"/>
      <c r="Y90" s="29"/>
      <c r="Z90" s="29"/>
      <c r="AA90" s="49"/>
      <c r="AB90"/>
      <c r="AC90"/>
      <c r="AD90"/>
      <c r="AE90"/>
      <c r="AF90"/>
      <c r="AG90"/>
      <c r="AH90"/>
      <c r="AI90"/>
      <c r="AJ90"/>
      <c r="BD90"/>
      <c r="BE90"/>
      <c r="BF90"/>
      <c r="BH90" s="29"/>
      <c r="BI90" s="29"/>
      <c r="BJ90" s="49"/>
      <c r="BK90"/>
      <c r="BL90"/>
      <c r="BM90"/>
      <c r="BN90"/>
    </row>
    <row r="91" spans="10:66" x14ac:dyDescent="0.2">
      <c r="J91"/>
      <c r="K91"/>
      <c r="L91"/>
      <c r="M91"/>
      <c r="N91"/>
      <c r="P91"/>
      <c r="S91"/>
      <c r="U91"/>
      <c r="V91"/>
      <c r="Y91" s="29"/>
      <c r="Z91" s="29"/>
      <c r="AA91" s="49"/>
      <c r="AB91"/>
      <c r="AC91"/>
      <c r="AD91"/>
      <c r="AE91"/>
      <c r="AF91"/>
      <c r="AG91"/>
      <c r="AH91"/>
      <c r="AI91"/>
      <c r="AJ91"/>
      <c r="BD91"/>
      <c r="BE91"/>
      <c r="BF91"/>
      <c r="BH91" s="29"/>
      <c r="BI91" s="29"/>
      <c r="BJ91" s="49"/>
      <c r="BK91"/>
      <c r="BL91"/>
      <c r="BM91"/>
      <c r="BN91"/>
    </row>
    <row r="92" spans="10:66" x14ac:dyDescent="0.2">
      <c r="J92"/>
      <c r="K92"/>
      <c r="L92"/>
      <c r="M92"/>
      <c r="N92"/>
      <c r="P92"/>
      <c r="S92"/>
      <c r="U92"/>
      <c r="V92"/>
      <c r="Y92" s="29"/>
      <c r="Z92" s="29"/>
      <c r="AA92" s="49"/>
      <c r="AB92"/>
      <c r="AC92"/>
      <c r="AD92"/>
      <c r="AE92"/>
      <c r="AF92"/>
      <c r="AG92"/>
      <c r="AH92"/>
      <c r="AI92"/>
      <c r="AJ92"/>
      <c r="BD92"/>
      <c r="BE92"/>
      <c r="BF92"/>
      <c r="BH92" s="29"/>
      <c r="BI92" s="29"/>
      <c r="BJ92" s="49"/>
      <c r="BK92"/>
      <c r="BL92"/>
      <c r="BM92"/>
      <c r="BN92"/>
    </row>
    <row r="93" spans="10:66" x14ac:dyDescent="0.2">
      <c r="J93"/>
      <c r="K93"/>
      <c r="L93"/>
      <c r="M93"/>
      <c r="N93"/>
      <c r="P93"/>
      <c r="S93"/>
      <c r="U93"/>
      <c r="V93"/>
      <c r="Y93" s="29"/>
      <c r="Z93" s="29"/>
      <c r="AA93" s="49"/>
      <c r="AB93"/>
      <c r="AC93"/>
      <c r="AD93"/>
      <c r="AE93"/>
      <c r="AF93"/>
      <c r="AG93"/>
      <c r="AH93"/>
      <c r="AI93"/>
      <c r="AJ93"/>
      <c r="BD93"/>
      <c r="BE93"/>
      <c r="BF93"/>
      <c r="BH93" s="29"/>
      <c r="BI93" s="29"/>
      <c r="BJ93" s="49"/>
      <c r="BK93"/>
      <c r="BL93"/>
      <c r="BM93"/>
      <c r="BN93"/>
    </row>
    <row r="94" spans="10:66" x14ac:dyDescent="0.2">
      <c r="J94"/>
      <c r="K94"/>
      <c r="L94"/>
      <c r="M94"/>
      <c r="N94"/>
      <c r="P94"/>
      <c r="S94"/>
      <c r="U94"/>
      <c r="V94"/>
      <c r="Y94" s="29"/>
      <c r="Z94" s="29"/>
      <c r="AA94" s="49"/>
      <c r="AB94"/>
      <c r="AC94"/>
      <c r="AD94"/>
      <c r="AE94"/>
      <c r="AF94"/>
      <c r="AG94"/>
      <c r="AH94"/>
      <c r="AI94"/>
      <c r="AJ94"/>
      <c r="BD94"/>
      <c r="BE94"/>
      <c r="BF94"/>
      <c r="BH94" s="29"/>
      <c r="BI94" s="29"/>
      <c r="BJ94" s="49"/>
      <c r="BK94"/>
      <c r="BL94"/>
      <c r="BM94"/>
      <c r="BN94"/>
    </row>
    <row r="95" spans="10:66" x14ac:dyDescent="0.2">
      <c r="J95"/>
      <c r="K95"/>
      <c r="L95"/>
      <c r="M95"/>
      <c r="N95"/>
      <c r="P95"/>
      <c r="S95"/>
      <c r="U95"/>
      <c r="V95"/>
      <c r="Y95" s="29"/>
      <c r="Z95" s="29"/>
      <c r="AA95" s="49"/>
      <c r="AB95"/>
      <c r="AC95"/>
      <c r="AD95"/>
      <c r="AE95"/>
      <c r="AF95"/>
      <c r="AG95"/>
      <c r="AH95"/>
      <c r="AI95"/>
      <c r="AJ95"/>
      <c r="BD95"/>
      <c r="BE95"/>
      <c r="BF95"/>
      <c r="BH95" s="29"/>
      <c r="BI95" s="29"/>
      <c r="BJ95" s="49"/>
      <c r="BK95"/>
      <c r="BL95"/>
      <c r="BM95"/>
      <c r="BN95"/>
    </row>
    <row r="96" spans="10:66" x14ac:dyDescent="0.2">
      <c r="J96"/>
      <c r="K96"/>
      <c r="L96"/>
      <c r="M96"/>
      <c r="N96"/>
      <c r="P96"/>
      <c r="S96"/>
      <c r="U96"/>
      <c r="V96"/>
      <c r="Y96" s="29"/>
      <c r="Z96" s="29"/>
      <c r="AA96" s="49"/>
      <c r="AB96"/>
      <c r="AC96"/>
      <c r="AD96"/>
      <c r="AE96"/>
      <c r="AF96"/>
      <c r="AG96"/>
      <c r="AH96"/>
      <c r="AI96"/>
      <c r="AJ96"/>
      <c r="BD96"/>
      <c r="BE96"/>
      <c r="BF96"/>
      <c r="BH96" s="29"/>
      <c r="BI96" s="29"/>
      <c r="BJ96" s="49"/>
      <c r="BK96"/>
      <c r="BL96"/>
      <c r="BM96"/>
      <c r="BN96"/>
    </row>
    <row r="97" spans="10:66" x14ac:dyDescent="0.2">
      <c r="J97"/>
      <c r="K97"/>
      <c r="L97"/>
      <c r="M97"/>
      <c r="N97"/>
      <c r="P97"/>
      <c r="S97"/>
      <c r="U97"/>
      <c r="V97"/>
      <c r="Y97" s="29"/>
      <c r="Z97" s="29"/>
      <c r="AA97" s="49"/>
      <c r="AB97"/>
      <c r="AC97"/>
      <c r="AD97"/>
      <c r="AE97"/>
      <c r="AF97"/>
      <c r="AG97"/>
      <c r="AH97"/>
      <c r="AI97"/>
      <c r="AJ97"/>
      <c r="BD97"/>
      <c r="BE97"/>
      <c r="BF97"/>
      <c r="BH97" s="29"/>
      <c r="BI97" s="29"/>
      <c r="BJ97" s="49"/>
      <c r="BK97"/>
      <c r="BL97"/>
      <c r="BM97"/>
      <c r="BN97"/>
    </row>
    <row r="98" spans="10:66" x14ac:dyDescent="0.2">
      <c r="J98"/>
      <c r="K98"/>
      <c r="L98"/>
      <c r="M98"/>
      <c r="N98"/>
      <c r="P98"/>
      <c r="S98"/>
      <c r="U98"/>
      <c r="V98"/>
      <c r="Y98" s="29"/>
      <c r="Z98" s="29"/>
      <c r="AA98" s="49"/>
      <c r="AB98"/>
      <c r="AC98"/>
      <c r="AD98"/>
      <c r="AE98"/>
      <c r="AF98"/>
      <c r="AG98"/>
      <c r="AH98"/>
      <c r="AI98"/>
      <c r="AJ98"/>
      <c r="BD98"/>
      <c r="BE98"/>
      <c r="BF98"/>
      <c r="BH98" s="29"/>
      <c r="BI98" s="29"/>
      <c r="BJ98" s="49"/>
      <c r="BK98"/>
      <c r="BL98"/>
      <c r="BM98"/>
      <c r="BN98"/>
    </row>
    <row r="99" spans="10:66" x14ac:dyDescent="0.2">
      <c r="J99"/>
      <c r="K99"/>
      <c r="L99"/>
      <c r="M99"/>
      <c r="N99"/>
      <c r="P99"/>
      <c r="S99"/>
      <c r="U99"/>
      <c r="V99"/>
      <c r="Y99" s="29"/>
      <c r="Z99" s="29"/>
      <c r="AA99" s="49"/>
      <c r="AB99"/>
      <c r="AC99"/>
      <c r="AD99"/>
      <c r="AE99"/>
      <c r="AF99"/>
      <c r="AG99"/>
      <c r="AH99"/>
      <c r="AI99"/>
      <c r="AJ99"/>
      <c r="BD99"/>
      <c r="BE99"/>
      <c r="BF99"/>
      <c r="BH99" s="29"/>
      <c r="BI99" s="29"/>
      <c r="BJ99" s="49"/>
      <c r="BK99"/>
      <c r="BL99"/>
      <c r="BM99"/>
      <c r="BN99"/>
    </row>
    <row r="100" spans="10:66" x14ac:dyDescent="0.2">
      <c r="J100" s="23"/>
      <c r="K100"/>
      <c r="L100"/>
      <c r="M100"/>
      <c r="N100"/>
      <c r="P100"/>
      <c r="S100"/>
      <c r="U100"/>
      <c r="V100"/>
      <c r="Y100"/>
      <c r="Z100"/>
      <c r="AA100" s="29"/>
      <c r="AB100" s="29"/>
      <c r="AC100" s="29"/>
      <c r="AD100" s="49"/>
      <c r="AE100" s="49"/>
      <c r="AF100"/>
      <c r="AG100"/>
      <c r="AH100"/>
      <c r="AI100" s="49"/>
      <c r="AJ100" s="49"/>
      <c r="BD100"/>
      <c r="BE100"/>
      <c r="BF100"/>
      <c r="BH100"/>
      <c r="BI100"/>
      <c r="BJ100" s="29"/>
      <c r="BK100" s="29"/>
      <c r="BL100" s="49"/>
      <c r="BM100"/>
      <c r="BN100"/>
    </row>
    <row r="101" spans="10:66" x14ac:dyDescent="0.2">
      <c r="J101" s="23"/>
      <c r="L101" s="23"/>
      <c r="S101"/>
      <c r="U101"/>
      <c r="V101"/>
      <c r="Y101"/>
      <c r="Z101"/>
      <c r="AA101"/>
      <c r="AB101"/>
      <c r="AC101"/>
      <c r="AD101"/>
      <c r="AE101"/>
      <c r="AF101"/>
      <c r="AG101"/>
      <c r="AH101"/>
      <c r="AI101"/>
      <c r="AJ101"/>
      <c r="BD101"/>
      <c r="BE101"/>
      <c r="BF101"/>
      <c r="BH101"/>
      <c r="BI101"/>
      <c r="BJ101"/>
      <c r="BK101"/>
      <c r="BL101"/>
      <c r="BM101"/>
      <c r="BN101"/>
    </row>
    <row r="102" spans="10:66" x14ac:dyDescent="0.2">
      <c r="J102" s="23"/>
      <c r="L102" s="23"/>
      <c r="S102"/>
      <c r="U102"/>
      <c r="V102"/>
      <c r="Y102"/>
      <c r="Z102"/>
      <c r="AA102"/>
      <c r="AB102"/>
      <c r="AC102"/>
      <c r="AD102"/>
      <c r="AE102"/>
      <c r="AF102"/>
      <c r="AG102"/>
      <c r="AH102"/>
      <c r="AI102"/>
      <c r="AJ102"/>
      <c r="BD102"/>
      <c r="BE102"/>
      <c r="BF102"/>
      <c r="BH102"/>
      <c r="BI102"/>
      <c r="BJ102"/>
      <c r="BK102"/>
      <c r="BL102"/>
      <c r="BM102"/>
      <c r="BN102"/>
    </row>
    <row r="103" spans="10:66" x14ac:dyDescent="0.2">
      <c r="J103" s="23"/>
      <c r="L103" s="23"/>
      <c r="S103"/>
      <c r="U103"/>
      <c r="V103"/>
      <c r="Y103"/>
      <c r="Z103"/>
      <c r="AA103"/>
      <c r="AB103"/>
      <c r="AC103"/>
      <c r="AD103"/>
      <c r="AE103"/>
      <c r="AF103"/>
      <c r="AG103"/>
      <c r="AH103"/>
      <c r="AI103"/>
      <c r="AJ103"/>
      <c r="BD103"/>
      <c r="BE103"/>
      <c r="BF103"/>
      <c r="BH103"/>
      <c r="BI103"/>
      <c r="BJ103"/>
      <c r="BK103"/>
      <c r="BL103"/>
      <c r="BM103"/>
      <c r="BN103"/>
    </row>
    <row r="104" spans="10:66" x14ac:dyDescent="0.2">
      <c r="J104" s="23"/>
      <c r="L104" s="23"/>
      <c r="S104"/>
      <c r="U104"/>
      <c r="V104"/>
      <c r="Y104"/>
      <c r="Z104"/>
      <c r="AA104"/>
      <c r="AB104"/>
      <c r="AC104"/>
      <c r="AD104"/>
      <c r="AE104"/>
      <c r="AF104"/>
      <c r="AG104"/>
      <c r="AH104"/>
      <c r="AI104"/>
      <c r="AJ104"/>
      <c r="BD104"/>
      <c r="BE104"/>
      <c r="BF104"/>
      <c r="BH104"/>
      <c r="BI104"/>
      <c r="BJ104"/>
      <c r="BK104"/>
      <c r="BL104"/>
      <c r="BM104"/>
      <c r="BN104"/>
    </row>
    <row r="105" spans="10:66" x14ac:dyDescent="0.2">
      <c r="J105" s="23"/>
      <c r="L105" s="23"/>
      <c r="S105"/>
      <c r="U105"/>
      <c r="V105"/>
      <c r="Y105"/>
      <c r="Z105"/>
      <c r="AA105"/>
      <c r="AB105"/>
      <c r="AC105"/>
      <c r="AD105"/>
      <c r="AE105"/>
      <c r="AF105"/>
      <c r="AG105"/>
      <c r="AH105"/>
      <c r="AI105"/>
      <c r="AJ105"/>
      <c r="BD105"/>
      <c r="BE105"/>
      <c r="BF105"/>
      <c r="BH105"/>
      <c r="BI105"/>
      <c r="BJ105"/>
      <c r="BK105"/>
      <c r="BL105"/>
      <c r="BM105"/>
      <c r="BN105"/>
    </row>
    <row r="106" spans="10:66" x14ac:dyDescent="0.2">
      <c r="J106" s="23"/>
      <c r="L106" s="23"/>
      <c r="S106"/>
      <c r="U106"/>
      <c r="V106"/>
      <c r="Y106"/>
      <c r="Z106"/>
      <c r="AA106"/>
      <c r="AB106"/>
      <c r="AC106"/>
      <c r="AD106"/>
      <c r="AE106"/>
      <c r="AF106"/>
      <c r="AG106"/>
      <c r="AH106"/>
      <c r="AI106"/>
      <c r="AJ106"/>
      <c r="BD106"/>
      <c r="BE106"/>
      <c r="BF106"/>
      <c r="BH106"/>
      <c r="BI106"/>
      <c r="BJ106"/>
      <c r="BK106"/>
      <c r="BL106"/>
      <c r="BM106"/>
      <c r="BN106"/>
    </row>
    <row r="107" spans="10:66" x14ac:dyDescent="0.2">
      <c r="J107" s="23"/>
      <c r="L107" s="23"/>
      <c r="S107"/>
      <c r="U107"/>
      <c r="V107"/>
      <c r="Y107"/>
      <c r="Z107"/>
      <c r="AA107"/>
      <c r="AB107"/>
      <c r="AC107"/>
      <c r="AD107"/>
      <c r="AE107"/>
      <c r="AF107"/>
      <c r="AG107"/>
      <c r="AH107"/>
      <c r="AI107"/>
      <c r="AJ107"/>
      <c r="BD107"/>
      <c r="BE107"/>
      <c r="BF107"/>
      <c r="BH107"/>
      <c r="BI107"/>
      <c r="BJ107"/>
      <c r="BK107"/>
      <c r="BL107"/>
      <c r="BM107"/>
      <c r="BN107"/>
    </row>
    <row r="108" spans="10:66" x14ac:dyDescent="0.2">
      <c r="J108" s="23"/>
      <c r="L108" s="23"/>
      <c r="S108"/>
      <c r="U108"/>
      <c r="V108"/>
      <c r="Y108"/>
      <c r="Z108"/>
      <c r="AA108"/>
      <c r="AB108"/>
      <c r="AC108"/>
      <c r="AD108"/>
      <c r="AE108"/>
      <c r="AF108"/>
      <c r="AG108"/>
      <c r="AH108"/>
      <c r="AI108"/>
      <c r="AJ108"/>
      <c r="BD108"/>
      <c r="BE108"/>
      <c r="BF108"/>
      <c r="BH108"/>
      <c r="BI108"/>
      <c r="BJ108"/>
      <c r="BK108"/>
      <c r="BL108"/>
      <c r="BM108"/>
      <c r="BN108"/>
    </row>
    <row r="109" spans="10:66" x14ac:dyDescent="0.2">
      <c r="J109" s="23"/>
      <c r="L109" s="23"/>
      <c r="S109"/>
      <c r="U109"/>
      <c r="V109"/>
      <c r="Y109"/>
      <c r="Z109"/>
      <c r="AA109"/>
      <c r="AB109"/>
      <c r="AC109"/>
      <c r="AD109"/>
      <c r="AE109"/>
      <c r="AF109"/>
      <c r="AG109"/>
      <c r="AH109"/>
      <c r="AI109"/>
      <c r="AJ109"/>
      <c r="BD109"/>
      <c r="BE109"/>
      <c r="BF109"/>
      <c r="BH109"/>
      <c r="BI109"/>
      <c r="BJ109"/>
      <c r="BK109"/>
      <c r="BL109"/>
      <c r="BM109"/>
      <c r="BN109"/>
    </row>
    <row r="110" spans="10:66" x14ac:dyDescent="0.2">
      <c r="J110" s="23"/>
      <c r="L110" s="23"/>
      <c r="S110"/>
      <c r="U110"/>
      <c r="V110"/>
      <c r="Y110"/>
      <c r="Z110"/>
      <c r="AA110"/>
      <c r="AB110"/>
      <c r="AC110"/>
      <c r="AD110"/>
      <c r="AE110"/>
      <c r="AF110"/>
      <c r="AG110"/>
      <c r="AH110"/>
      <c r="AI110"/>
      <c r="AJ110"/>
      <c r="BD110"/>
      <c r="BE110"/>
      <c r="BF110"/>
      <c r="BH110"/>
      <c r="BI110"/>
      <c r="BJ110"/>
      <c r="BK110"/>
      <c r="BL110"/>
      <c r="BM110"/>
      <c r="BN110"/>
    </row>
    <row r="111" spans="10:66" x14ac:dyDescent="0.2">
      <c r="J111" s="23"/>
      <c r="L111" s="23"/>
      <c r="S111"/>
      <c r="U111"/>
      <c r="V111"/>
      <c r="Y111"/>
      <c r="Z111"/>
      <c r="AA111"/>
      <c r="AB111"/>
      <c r="AC111"/>
      <c r="AD111"/>
      <c r="AE111"/>
      <c r="AF111"/>
      <c r="AG111"/>
      <c r="AH111"/>
      <c r="AI111"/>
      <c r="AJ111"/>
      <c r="BD111"/>
      <c r="BE111"/>
      <c r="BF111"/>
      <c r="BH111"/>
      <c r="BI111"/>
      <c r="BJ111"/>
      <c r="BK111"/>
      <c r="BL111"/>
      <c r="BM111"/>
      <c r="BN111"/>
    </row>
    <row r="112" spans="10:66" x14ac:dyDescent="0.2">
      <c r="J112" s="23"/>
      <c r="S112"/>
      <c r="U112"/>
      <c r="V112"/>
      <c r="Y112"/>
      <c r="Z112"/>
      <c r="AA112"/>
      <c r="AB112"/>
      <c r="AC112"/>
      <c r="AD112"/>
      <c r="AE112"/>
      <c r="AF112"/>
      <c r="AG112"/>
      <c r="AH112"/>
      <c r="AI112"/>
      <c r="AJ112"/>
      <c r="BD112"/>
      <c r="BE112"/>
      <c r="BF112"/>
      <c r="BH112"/>
      <c r="BI112"/>
      <c r="BJ112"/>
      <c r="BK112"/>
      <c r="BL112"/>
      <c r="BM112"/>
      <c r="BN112"/>
    </row>
    <row r="113" spans="10:66" x14ac:dyDescent="0.2">
      <c r="J113" s="23"/>
      <c r="S113"/>
      <c r="U113"/>
      <c r="V113"/>
      <c r="Y113"/>
      <c r="Z113"/>
      <c r="AA113"/>
      <c r="AB113"/>
      <c r="AC113"/>
      <c r="AD113"/>
      <c r="AE113"/>
      <c r="AF113"/>
      <c r="AG113"/>
      <c r="AH113"/>
      <c r="AI113"/>
      <c r="AJ113"/>
      <c r="BD113"/>
      <c r="BE113"/>
      <c r="BF113"/>
      <c r="BH113"/>
      <c r="BI113"/>
      <c r="BJ113"/>
      <c r="BK113"/>
      <c r="BL113"/>
      <c r="BM113"/>
      <c r="BN113"/>
    </row>
    <row r="114" spans="10:66" x14ac:dyDescent="0.2">
      <c r="S114"/>
      <c r="U114"/>
      <c r="V114"/>
      <c r="Y114"/>
      <c r="Z114"/>
      <c r="AA114"/>
      <c r="AB114"/>
      <c r="AC114"/>
      <c r="AD114"/>
      <c r="AE114"/>
      <c r="AF114"/>
      <c r="AG114"/>
      <c r="AH114"/>
      <c r="AI114"/>
      <c r="AJ114"/>
      <c r="BD114"/>
      <c r="BE114"/>
      <c r="BF114"/>
      <c r="BH114"/>
      <c r="BI114"/>
      <c r="BJ114"/>
      <c r="BK114"/>
      <c r="BL114"/>
      <c r="BM114"/>
      <c r="BN114"/>
    </row>
    <row r="115" spans="10:66" x14ac:dyDescent="0.2">
      <c r="S115"/>
      <c r="U115"/>
      <c r="V115"/>
      <c r="Y115"/>
      <c r="Z115"/>
      <c r="AA115"/>
      <c r="AB115"/>
      <c r="AC115"/>
      <c r="AD115"/>
      <c r="AE115"/>
      <c r="AF115"/>
      <c r="AG115"/>
      <c r="AH115"/>
      <c r="AI115"/>
      <c r="AJ115"/>
      <c r="BD115"/>
      <c r="BE115"/>
      <c r="BF115"/>
      <c r="BH115"/>
      <c r="BI115"/>
      <c r="BJ115"/>
      <c r="BK115"/>
      <c r="BL115"/>
      <c r="BM115"/>
      <c r="BN115"/>
    </row>
    <row r="116" spans="10:66" x14ac:dyDescent="0.2">
      <c r="S116"/>
      <c r="U116"/>
      <c r="V116"/>
      <c r="Y116"/>
      <c r="Z116"/>
      <c r="AA116"/>
      <c r="AB116"/>
      <c r="AC116"/>
      <c r="AD116"/>
      <c r="AE116"/>
      <c r="AF116"/>
      <c r="AG116"/>
      <c r="AH116"/>
      <c r="AI116"/>
      <c r="AJ116"/>
      <c r="BD116"/>
      <c r="BE116"/>
      <c r="BF116"/>
      <c r="BH116"/>
      <c r="BI116"/>
      <c r="BJ116"/>
      <c r="BK116"/>
      <c r="BL116"/>
      <c r="BM116"/>
      <c r="BN116"/>
    </row>
    <row r="117" spans="10:66" x14ac:dyDescent="0.2">
      <c r="S117"/>
      <c r="U117"/>
      <c r="V117"/>
      <c r="Y117"/>
      <c r="Z117"/>
      <c r="AA117"/>
      <c r="AB117"/>
      <c r="AC117"/>
      <c r="AD117"/>
      <c r="AE117"/>
      <c r="AF117"/>
      <c r="AG117"/>
      <c r="AH117"/>
      <c r="AI117"/>
      <c r="AJ117"/>
      <c r="BD117"/>
      <c r="BE117"/>
      <c r="BF117"/>
      <c r="BH117"/>
      <c r="BI117"/>
      <c r="BJ117"/>
      <c r="BK117"/>
      <c r="BL117"/>
      <c r="BM117"/>
      <c r="BN117"/>
    </row>
    <row r="118" spans="10:66" x14ac:dyDescent="0.2">
      <c r="S118"/>
      <c r="U118"/>
      <c r="V118"/>
      <c r="Y118"/>
      <c r="Z118"/>
      <c r="AA118"/>
      <c r="AB118"/>
      <c r="AC118"/>
      <c r="AD118"/>
      <c r="AE118"/>
      <c r="AF118"/>
      <c r="AG118"/>
      <c r="AH118"/>
      <c r="AI118"/>
      <c r="AJ118"/>
      <c r="BD118"/>
      <c r="BE118"/>
      <c r="BF118"/>
      <c r="BH118"/>
      <c r="BI118"/>
      <c r="BJ118"/>
      <c r="BK118"/>
      <c r="BL118"/>
      <c r="BM118"/>
      <c r="BN118"/>
    </row>
    <row r="119" spans="10:66" x14ac:dyDescent="0.2">
      <c r="S119"/>
      <c r="U119"/>
      <c r="V119"/>
      <c r="Y119"/>
      <c r="Z119"/>
      <c r="AA119"/>
      <c r="AB119"/>
      <c r="AC119"/>
      <c r="AD119"/>
      <c r="AE119"/>
      <c r="AF119"/>
      <c r="AG119"/>
      <c r="AH119"/>
      <c r="AI119"/>
      <c r="AJ119"/>
      <c r="BD119"/>
      <c r="BE119"/>
      <c r="BF119"/>
      <c r="BH119"/>
      <c r="BI119"/>
      <c r="BJ119"/>
      <c r="BK119"/>
      <c r="BL119"/>
      <c r="BM119"/>
      <c r="BN119"/>
    </row>
    <row r="120" spans="10:66" x14ac:dyDescent="0.2">
      <c r="S120"/>
      <c r="U120"/>
      <c r="V120"/>
      <c r="Y120"/>
      <c r="Z120"/>
      <c r="AA120"/>
      <c r="AB120"/>
      <c r="AC120"/>
      <c r="AD120"/>
      <c r="AE120"/>
      <c r="AF120"/>
      <c r="AG120"/>
      <c r="AH120"/>
      <c r="AI120"/>
      <c r="AJ120"/>
      <c r="BD120"/>
      <c r="BE120"/>
      <c r="BF120"/>
      <c r="BH120"/>
      <c r="BI120"/>
      <c r="BJ120"/>
      <c r="BK120"/>
      <c r="BL120"/>
      <c r="BM120"/>
      <c r="BN120"/>
    </row>
    <row r="121" spans="10:66" x14ac:dyDescent="0.2">
      <c r="S121"/>
      <c r="U121"/>
      <c r="V121"/>
      <c r="Y121"/>
      <c r="Z121"/>
      <c r="AA121"/>
      <c r="AB121"/>
      <c r="AC121"/>
      <c r="AD121"/>
      <c r="AE121"/>
      <c r="AF121"/>
      <c r="AG121"/>
      <c r="AH121"/>
      <c r="AI121"/>
      <c r="AJ121"/>
      <c r="BD121"/>
      <c r="BE121"/>
      <c r="BF121"/>
      <c r="BH121"/>
      <c r="BI121"/>
      <c r="BJ121"/>
      <c r="BK121"/>
      <c r="BL121"/>
      <c r="BM121"/>
      <c r="BN121"/>
    </row>
    <row r="122" spans="10:66" x14ac:dyDescent="0.2">
      <c r="S122"/>
      <c r="U122"/>
      <c r="V122"/>
      <c r="Y122"/>
      <c r="Z122"/>
      <c r="AA122"/>
      <c r="AB122"/>
      <c r="AC122"/>
      <c r="AD122"/>
      <c r="AE122"/>
      <c r="AF122"/>
      <c r="AG122"/>
      <c r="AH122"/>
      <c r="AI122"/>
      <c r="AJ122"/>
      <c r="BD122"/>
      <c r="BE122"/>
      <c r="BF122"/>
      <c r="BH122"/>
      <c r="BI122"/>
      <c r="BJ122"/>
      <c r="BK122"/>
      <c r="BL122"/>
      <c r="BM122"/>
      <c r="BN122"/>
    </row>
    <row r="123" spans="10:66" x14ac:dyDescent="0.2">
      <c r="S123"/>
      <c r="U123"/>
      <c r="V123"/>
      <c r="Y123"/>
      <c r="Z123"/>
      <c r="AA123"/>
      <c r="AB123"/>
      <c r="AC123"/>
      <c r="AD123"/>
      <c r="AE123"/>
      <c r="AF123"/>
      <c r="AG123"/>
      <c r="AH123"/>
      <c r="AI123"/>
      <c r="AJ123"/>
      <c r="BD123"/>
      <c r="BE123"/>
      <c r="BF123"/>
      <c r="BH123"/>
      <c r="BI123"/>
      <c r="BJ123"/>
      <c r="BK123"/>
      <c r="BL123"/>
      <c r="BM123"/>
      <c r="BN123"/>
    </row>
    <row r="124" spans="10:66" x14ac:dyDescent="0.2">
      <c r="S124"/>
      <c r="U124"/>
      <c r="V124"/>
      <c r="Y124"/>
      <c r="Z124"/>
      <c r="AA124"/>
      <c r="AB124"/>
      <c r="AC124"/>
      <c r="AD124"/>
      <c r="AE124"/>
      <c r="AF124"/>
      <c r="AG124"/>
      <c r="AH124"/>
      <c r="AI124"/>
      <c r="AJ124"/>
      <c r="BD124"/>
      <c r="BE124"/>
      <c r="BF124"/>
      <c r="BH124"/>
      <c r="BI124"/>
      <c r="BJ124"/>
      <c r="BK124"/>
      <c r="BL124"/>
      <c r="BM124"/>
      <c r="BN124"/>
    </row>
    <row r="125" spans="10:66" x14ac:dyDescent="0.2">
      <c r="S125"/>
      <c r="U125"/>
      <c r="V125"/>
      <c r="Y125"/>
      <c r="Z125"/>
      <c r="AA125"/>
      <c r="AB125"/>
      <c r="AC125"/>
      <c r="AD125"/>
      <c r="AE125"/>
      <c r="AF125"/>
      <c r="AG125"/>
      <c r="AH125"/>
      <c r="AI125"/>
      <c r="AJ125"/>
      <c r="BD125"/>
      <c r="BE125"/>
      <c r="BF125"/>
      <c r="BH125"/>
      <c r="BI125"/>
      <c r="BJ125"/>
      <c r="BK125"/>
      <c r="BL125"/>
      <c r="BM125"/>
      <c r="BN125"/>
    </row>
    <row r="126" spans="10:66" x14ac:dyDescent="0.2">
      <c r="S126"/>
      <c r="U126"/>
      <c r="V126"/>
      <c r="Y126"/>
      <c r="Z126"/>
      <c r="AA126"/>
      <c r="AB126"/>
      <c r="AC126"/>
      <c r="AD126"/>
      <c r="AE126"/>
      <c r="AF126"/>
      <c r="AG126"/>
      <c r="AH126"/>
      <c r="AI126"/>
      <c r="AJ126"/>
      <c r="BD126"/>
      <c r="BE126"/>
      <c r="BF126"/>
      <c r="BH126"/>
      <c r="BI126"/>
      <c r="BJ126"/>
      <c r="BK126"/>
      <c r="BL126"/>
      <c r="BM126"/>
      <c r="BN126"/>
    </row>
    <row r="127" spans="10:66" x14ac:dyDescent="0.2">
      <c r="S127"/>
      <c r="U127"/>
      <c r="V127"/>
      <c r="Y127"/>
      <c r="Z127"/>
      <c r="AA127"/>
      <c r="AB127"/>
      <c r="AC127"/>
      <c r="AD127"/>
      <c r="AE127"/>
      <c r="AF127"/>
      <c r="AG127"/>
      <c r="AH127"/>
      <c r="AI127"/>
      <c r="AJ127"/>
      <c r="BD127"/>
      <c r="BE127"/>
      <c r="BF127"/>
      <c r="BH127"/>
      <c r="BI127"/>
      <c r="BJ127"/>
      <c r="BK127"/>
      <c r="BL127"/>
      <c r="BM127"/>
      <c r="BN127"/>
    </row>
    <row r="128" spans="10:66" x14ac:dyDescent="0.2">
      <c r="S128"/>
      <c r="U128"/>
      <c r="V128"/>
      <c r="Y128"/>
      <c r="Z128"/>
      <c r="AA128"/>
      <c r="AB128"/>
      <c r="AC128"/>
      <c r="AD128"/>
      <c r="AE128"/>
      <c r="AF128"/>
      <c r="AG128"/>
      <c r="AH128"/>
      <c r="AI128"/>
      <c r="AJ128"/>
      <c r="BD128"/>
      <c r="BE128"/>
      <c r="BF128"/>
      <c r="BH128"/>
      <c r="BI128"/>
      <c r="BJ128"/>
      <c r="BK128"/>
      <c r="BL128"/>
      <c r="BM128"/>
      <c r="BN128"/>
    </row>
    <row r="129" spans="19:66" x14ac:dyDescent="0.2">
      <c r="S129"/>
      <c r="U129"/>
      <c r="V129"/>
      <c r="Y129"/>
      <c r="Z129"/>
      <c r="AA129"/>
      <c r="AB129"/>
      <c r="AC129"/>
      <c r="AD129"/>
      <c r="AE129"/>
      <c r="AF129"/>
      <c r="AG129"/>
      <c r="AH129"/>
      <c r="AI129"/>
      <c r="AJ129"/>
      <c r="BD129"/>
      <c r="BE129"/>
      <c r="BF129"/>
      <c r="BH129"/>
      <c r="BI129"/>
      <c r="BJ129"/>
      <c r="BK129"/>
      <c r="BL129"/>
      <c r="BM129"/>
      <c r="BN129"/>
    </row>
    <row r="130" spans="19:66" x14ac:dyDescent="0.2">
      <c r="S130"/>
      <c r="U130"/>
      <c r="V130"/>
      <c r="Y130"/>
      <c r="Z130"/>
      <c r="AA130"/>
      <c r="AB130"/>
      <c r="AC130"/>
      <c r="AD130"/>
      <c r="AE130"/>
      <c r="AF130"/>
      <c r="AG130"/>
      <c r="AH130"/>
      <c r="AI130"/>
      <c r="AJ130"/>
      <c r="BD130"/>
      <c r="BE130"/>
      <c r="BF130"/>
      <c r="BH130"/>
      <c r="BI130"/>
      <c r="BJ130"/>
      <c r="BK130"/>
      <c r="BL130"/>
      <c r="BM130"/>
      <c r="BN130"/>
    </row>
    <row r="131" spans="19:66" x14ac:dyDescent="0.2">
      <c r="S131"/>
      <c r="U131"/>
      <c r="V131"/>
      <c r="Y131"/>
      <c r="Z131"/>
      <c r="AA131"/>
      <c r="AB131"/>
      <c r="AC131"/>
      <c r="AD131"/>
      <c r="AE131"/>
      <c r="AF131"/>
      <c r="AG131"/>
      <c r="AH131"/>
      <c r="AI131"/>
      <c r="AJ131"/>
      <c r="BD131"/>
      <c r="BE131"/>
      <c r="BF131"/>
      <c r="BH131"/>
      <c r="BI131"/>
      <c r="BJ131"/>
      <c r="BK131"/>
      <c r="BL131"/>
      <c r="BM131"/>
      <c r="BN131"/>
    </row>
    <row r="132" spans="19:66" x14ac:dyDescent="0.2">
      <c r="S132"/>
      <c r="U132"/>
      <c r="V132"/>
      <c r="Y132"/>
      <c r="Z132"/>
      <c r="AA132"/>
      <c r="AB132"/>
      <c r="AC132"/>
      <c r="AD132"/>
      <c r="AE132"/>
      <c r="AF132"/>
      <c r="AG132"/>
      <c r="AH132"/>
      <c r="AI132"/>
      <c r="AJ132"/>
      <c r="BD132"/>
      <c r="BE132"/>
      <c r="BF132"/>
      <c r="BH132"/>
      <c r="BI132"/>
      <c r="BJ132"/>
      <c r="BK132"/>
      <c r="BL132"/>
      <c r="BM132"/>
      <c r="BN132"/>
    </row>
    <row r="133" spans="19:66" x14ac:dyDescent="0.2">
      <c r="S133"/>
      <c r="U133"/>
      <c r="V133"/>
      <c r="Y133"/>
      <c r="Z133"/>
      <c r="AA133"/>
      <c r="AB133"/>
      <c r="AC133"/>
      <c r="AD133"/>
      <c r="AE133"/>
      <c r="AF133"/>
      <c r="AG133"/>
      <c r="AH133"/>
      <c r="AI133"/>
      <c r="AJ133"/>
      <c r="BD133"/>
      <c r="BE133"/>
      <c r="BF133"/>
      <c r="BH133"/>
      <c r="BI133"/>
      <c r="BJ133"/>
      <c r="BK133"/>
      <c r="BL133"/>
      <c r="BM133"/>
      <c r="BN133"/>
    </row>
    <row r="134" spans="19:66" x14ac:dyDescent="0.2">
      <c r="S134"/>
      <c r="U134"/>
      <c r="V134"/>
      <c r="Y134"/>
      <c r="Z134"/>
      <c r="AA134"/>
      <c r="AB134"/>
      <c r="AC134"/>
      <c r="AD134"/>
      <c r="AE134"/>
      <c r="AF134"/>
      <c r="AG134"/>
      <c r="AH134"/>
      <c r="AI134"/>
      <c r="AJ134"/>
      <c r="BD134"/>
      <c r="BE134"/>
      <c r="BF134"/>
      <c r="BH134"/>
      <c r="BI134"/>
      <c r="BJ134"/>
      <c r="BK134"/>
      <c r="BL134"/>
      <c r="BM134"/>
      <c r="BN134"/>
    </row>
    <row r="135" spans="19:66" x14ac:dyDescent="0.2">
      <c r="S135"/>
      <c r="U135"/>
      <c r="V135"/>
      <c r="Y135"/>
      <c r="Z135"/>
      <c r="AA135"/>
      <c r="AB135"/>
      <c r="AC135"/>
      <c r="AD135"/>
      <c r="AE135"/>
      <c r="AF135"/>
      <c r="AG135"/>
      <c r="AH135"/>
      <c r="AI135"/>
      <c r="AJ135"/>
      <c r="BD135"/>
      <c r="BE135"/>
      <c r="BF135"/>
      <c r="BH135"/>
      <c r="BI135"/>
      <c r="BJ135"/>
      <c r="BK135"/>
      <c r="BL135"/>
      <c r="BM135"/>
      <c r="BN135"/>
    </row>
    <row r="136" spans="19:66" x14ac:dyDescent="0.2">
      <c r="S136"/>
      <c r="U136"/>
      <c r="V136"/>
      <c r="Y136"/>
      <c r="Z136"/>
      <c r="AA136"/>
      <c r="AB136"/>
      <c r="AC136"/>
      <c r="AD136"/>
      <c r="AE136"/>
      <c r="AF136"/>
      <c r="AG136"/>
      <c r="AH136"/>
      <c r="AI136"/>
      <c r="AJ136"/>
      <c r="BD136"/>
      <c r="BE136"/>
      <c r="BF136"/>
      <c r="BH136"/>
      <c r="BI136"/>
      <c r="BJ136"/>
      <c r="BK136"/>
      <c r="BL136"/>
      <c r="BM136"/>
      <c r="BN136"/>
    </row>
    <row r="137" spans="19:66" x14ac:dyDescent="0.2">
      <c r="S137"/>
      <c r="U137"/>
      <c r="V137"/>
      <c r="Y137"/>
      <c r="Z137"/>
      <c r="AA137"/>
      <c r="AB137"/>
      <c r="AC137"/>
      <c r="AD137"/>
      <c r="AE137"/>
      <c r="AF137"/>
      <c r="AG137"/>
      <c r="AH137"/>
      <c r="AI137"/>
      <c r="AJ137"/>
      <c r="BD137"/>
      <c r="BE137"/>
      <c r="BF137"/>
      <c r="BH137"/>
      <c r="BI137"/>
      <c r="BJ137"/>
      <c r="BK137"/>
      <c r="BL137"/>
      <c r="BM137"/>
      <c r="BN137"/>
    </row>
    <row r="138" spans="19:66" x14ac:dyDescent="0.2">
      <c r="S138"/>
      <c r="U138"/>
      <c r="V138"/>
      <c r="Y138"/>
      <c r="Z138"/>
      <c r="AA138"/>
      <c r="AB138"/>
      <c r="AC138"/>
      <c r="AD138"/>
      <c r="AE138"/>
      <c r="AF138"/>
      <c r="AG138"/>
      <c r="AH138"/>
      <c r="AI138"/>
      <c r="AJ138"/>
      <c r="BD138"/>
      <c r="BE138"/>
      <c r="BF138"/>
      <c r="BH138"/>
      <c r="BI138"/>
      <c r="BJ138"/>
      <c r="BK138"/>
      <c r="BL138"/>
      <c r="BM138"/>
      <c r="BN138"/>
    </row>
    <row r="139" spans="19:66" x14ac:dyDescent="0.2">
      <c r="S139"/>
      <c r="U139"/>
      <c r="V139"/>
      <c r="Y139"/>
      <c r="Z139"/>
      <c r="AA139"/>
      <c r="AB139"/>
      <c r="AC139"/>
      <c r="AD139"/>
      <c r="AE139"/>
      <c r="AF139"/>
      <c r="AG139"/>
      <c r="AH139"/>
      <c r="AI139"/>
      <c r="AJ139"/>
      <c r="BD139"/>
      <c r="BE139"/>
      <c r="BF139"/>
      <c r="BH139"/>
      <c r="BI139"/>
      <c r="BJ139"/>
      <c r="BK139"/>
      <c r="BL139"/>
      <c r="BM139"/>
      <c r="BN139"/>
    </row>
    <row r="140" spans="19:66" x14ac:dyDescent="0.2">
      <c r="S140"/>
      <c r="U140"/>
      <c r="V140"/>
      <c r="Y140"/>
      <c r="Z140"/>
      <c r="AA140"/>
      <c r="AB140"/>
      <c r="AC140"/>
      <c r="AD140"/>
      <c r="AE140"/>
      <c r="AF140"/>
      <c r="AG140"/>
      <c r="AH140"/>
      <c r="AI140"/>
      <c r="AJ140"/>
      <c r="BD140"/>
      <c r="BE140"/>
      <c r="BF140"/>
      <c r="BH140"/>
      <c r="BI140"/>
      <c r="BJ140"/>
      <c r="BK140"/>
      <c r="BL140"/>
      <c r="BM140"/>
      <c r="BN140"/>
    </row>
    <row r="141" spans="19:66" x14ac:dyDescent="0.2">
      <c r="S141"/>
      <c r="U141"/>
      <c r="V141"/>
      <c r="Y141"/>
      <c r="Z141"/>
      <c r="AA141"/>
      <c r="AB141"/>
      <c r="AC141"/>
      <c r="AD141"/>
      <c r="AE141"/>
      <c r="AF141"/>
      <c r="AG141"/>
      <c r="AH141"/>
      <c r="AI141"/>
      <c r="AJ141"/>
      <c r="BD141"/>
      <c r="BE141"/>
      <c r="BF141"/>
      <c r="BH141"/>
      <c r="BI141"/>
      <c r="BJ141"/>
      <c r="BK141"/>
      <c r="BL141"/>
      <c r="BM141"/>
      <c r="BN141"/>
    </row>
    <row r="142" spans="19:66" x14ac:dyDescent="0.2">
      <c r="S142"/>
      <c r="U142"/>
      <c r="V142"/>
      <c r="Y142"/>
      <c r="Z142"/>
      <c r="AA142"/>
      <c r="AB142"/>
      <c r="AC142"/>
      <c r="AD142"/>
      <c r="AE142"/>
      <c r="AF142"/>
      <c r="AG142"/>
      <c r="AH142"/>
      <c r="AI142"/>
      <c r="AJ142"/>
      <c r="BD142"/>
      <c r="BE142"/>
      <c r="BF142"/>
      <c r="BH142"/>
      <c r="BI142"/>
      <c r="BJ142"/>
      <c r="BK142"/>
      <c r="BL142"/>
      <c r="BM142"/>
      <c r="BN142"/>
    </row>
    <row r="143" spans="19:66" x14ac:dyDescent="0.2">
      <c r="S143"/>
      <c r="U143"/>
      <c r="V143"/>
      <c r="Y143"/>
      <c r="Z143"/>
      <c r="AA143"/>
      <c r="AB143"/>
      <c r="AC143"/>
      <c r="AD143"/>
      <c r="AE143"/>
      <c r="AF143"/>
      <c r="AG143"/>
      <c r="AH143"/>
      <c r="AI143"/>
      <c r="AJ143"/>
      <c r="BD143"/>
      <c r="BE143"/>
      <c r="BF143"/>
      <c r="BH143"/>
      <c r="BI143"/>
      <c r="BJ143"/>
      <c r="BK143"/>
      <c r="BL143"/>
      <c r="BM143"/>
      <c r="BN143"/>
    </row>
    <row r="144" spans="19:66" x14ac:dyDescent="0.2">
      <c r="S144"/>
      <c r="U144"/>
      <c r="V144"/>
      <c r="Y144"/>
      <c r="Z144"/>
      <c r="AA144"/>
      <c r="AB144"/>
      <c r="AC144"/>
      <c r="AD144"/>
      <c r="AE144"/>
      <c r="AF144"/>
      <c r="AG144"/>
      <c r="AH144"/>
      <c r="AI144"/>
      <c r="AJ144"/>
      <c r="BD144"/>
      <c r="BE144"/>
      <c r="BF144"/>
      <c r="BH144"/>
      <c r="BI144"/>
      <c r="BJ144"/>
      <c r="BK144"/>
      <c r="BL144"/>
      <c r="BM144"/>
      <c r="BN144"/>
    </row>
    <row r="145" spans="19:66" x14ac:dyDescent="0.2">
      <c r="S145"/>
      <c r="U145"/>
      <c r="V145"/>
      <c r="Y145"/>
      <c r="Z145"/>
      <c r="AA145"/>
      <c r="AB145"/>
      <c r="AC145"/>
      <c r="AD145"/>
      <c r="AE145"/>
      <c r="AF145"/>
      <c r="AG145"/>
      <c r="AH145"/>
      <c r="AI145"/>
      <c r="AJ145"/>
      <c r="BD145"/>
      <c r="BE145"/>
      <c r="BF145"/>
      <c r="BH145"/>
      <c r="BI145"/>
      <c r="BJ145"/>
      <c r="BK145"/>
      <c r="BL145"/>
      <c r="BM145"/>
      <c r="BN145"/>
    </row>
    <row r="146" spans="19:66" x14ac:dyDescent="0.2">
      <c r="S146"/>
      <c r="U146"/>
      <c r="V146"/>
      <c r="Y146"/>
      <c r="Z146"/>
      <c r="AA146"/>
      <c r="AB146"/>
      <c r="AC146"/>
      <c r="AD146"/>
      <c r="AE146"/>
      <c r="AF146"/>
      <c r="AG146"/>
      <c r="AH146"/>
      <c r="AI146"/>
      <c r="AJ146"/>
      <c r="BD146"/>
      <c r="BE146"/>
      <c r="BF146"/>
      <c r="BH146"/>
      <c r="BI146"/>
      <c r="BJ146"/>
      <c r="BK146"/>
      <c r="BL146"/>
      <c r="BM146"/>
      <c r="BN146"/>
    </row>
    <row r="147" spans="19:66" x14ac:dyDescent="0.2">
      <c r="S147"/>
      <c r="U147"/>
      <c r="V147"/>
      <c r="Y147"/>
      <c r="Z147"/>
      <c r="AA147"/>
      <c r="AB147"/>
      <c r="AC147"/>
      <c r="AD147"/>
      <c r="AE147"/>
      <c r="AF147"/>
      <c r="AG147"/>
      <c r="AH147"/>
      <c r="AI147"/>
      <c r="AJ147"/>
      <c r="BD147"/>
      <c r="BE147"/>
      <c r="BF147"/>
      <c r="BH147"/>
      <c r="BI147"/>
      <c r="BJ147"/>
      <c r="BK147"/>
      <c r="BL147"/>
      <c r="BM147"/>
      <c r="BN147"/>
    </row>
    <row r="148" spans="19:66" x14ac:dyDescent="0.2">
      <c r="S148"/>
      <c r="U148"/>
      <c r="V148"/>
      <c r="Y148"/>
      <c r="Z148"/>
      <c r="AA148"/>
      <c r="AB148"/>
      <c r="AC148"/>
      <c r="AD148"/>
      <c r="AE148"/>
      <c r="AF148"/>
      <c r="AG148"/>
      <c r="AH148"/>
      <c r="AI148"/>
      <c r="AJ148"/>
      <c r="BD148"/>
      <c r="BE148"/>
      <c r="BF148"/>
      <c r="BH148"/>
      <c r="BI148"/>
      <c r="BJ148"/>
      <c r="BK148"/>
      <c r="BL148"/>
      <c r="BM148"/>
      <c r="BN148"/>
    </row>
    <row r="149" spans="19:66" x14ac:dyDescent="0.2">
      <c r="S149"/>
      <c r="U149"/>
      <c r="V149"/>
      <c r="Y149"/>
      <c r="Z149"/>
      <c r="AA149"/>
      <c r="AB149"/>
      <c r="AC149"/>
      <c r="AD149"/>
      <c r="AE149"/>
      <c r="AF149"/>
      <c r="AG149"/>
      <c r="AH149"/>
      <c r="AI149"/>
      <c r="AJ149"/>
      <c r="BD149"/>
      <c r="BE149"/>
      <c r="BF149"/>
      <c r="BH149"/>
      <c r="BI149"/>
      <c r="BJ149"/>
      <c r="BK149"/>
      <c r="BL149"/>
      <c r="BM149"/>
      <c r="BN149"/>
    </row>
    <row r="150" spans="19:66" x14ac:dyDescent="0.2">
      <c r="S150"/>
      <c r="U150"/>
      <c r="V150"/>
      <c r="Y150"/>
      <c r="Z150"/>
      <c r="AA150"/>
      <c r="AB150"/>
      <c r="AC150"/>
      <c r="AD150"/>
      <c r="AE150"/>
      <c r="AF150"/>
      <c r="AG150"/>
      <c r="AH150"/>
      <c r="AI150"/>
      <c r="AJ150"/>
      <c r="BD150"/>
      <c r="BE150"/>
      <c r="BF150"/>
      <c r="BH150"/>
      <c r="BI150"/>
      <c r="BJ150"/>
      <c r="BK150"/>
      <c r="BL150"/>
      <c r="BM150"/>
      <c r="BN150"/>
    </row>
    <row r="151" spans="19:66" x14ac:dyDescent="0.2">
      <c r="S151"/>
      <c r="U151"/>
      <c r="V151"/>
      <c r="Y151"/>
      <c r="Z151"/>
      <c r="AA151"/>
      <c r="AB151"/>
      <c r="AC151"/>
      <c r="AD151"/>
      <c r="AE151"/>
      <c r="AF151"/>
      <c r="AG151"/>
      <c r="AH151"/>
      <c r="AI151"/>
      <c r="AJ151"/>
      <c r="BD151"/>
      <c r="BE151"/>
      <c r="BF151"/>
      <c r="BH151"/>
      <c r="BI151"/>
      <c r="BJ151"/>
      <c r="BK151"/>
      <c r="BL151"/>
      <c r="BM151"/>
      <c r="BN151"/>
    </row>
    <row r="152" spans="19:66" x14ac:dyDescent="0.2">
      <c r="S152"/>
      <c r="U152"/>
      <c r="V152"/>
      <c r="Y152"/>
      <c r="Z152"/>
      <c r="AA152"/>
      <c r="AB152"/>
      <c r="AC152"/>
      <c r="AD152"/>
      <c r="AE152"/>
      <c r="AF152"/>
      <c r="AG152"/>
      <c r="AH152"/>
      <c r="AI152"/>
      <c r="AJ152"/>
      <c r="BD152"/>
      <c r="BE152"/>
      <c r="BF152"/>
      <c r="BH152"/>
      <c r="BI152"/>
      <c r="BJ152"/>
      <c r="BK152"/>
      <c r="BL152"/>
      <c r="BM152"/>
      <c r="BN152"/>
    </row>
    <row r="153" spans="19:66" x14ac:dyDescent="0.2">
      <c r="S153"/>
      <c r="U153"/>
      <c r="V153"/>
      <c r="Y153"/>
      <c r="Z153"/>
      <c r="AA153"/>
      <c r="AB153"/>
      <c r="AC153"/>
      <c r="AD153"/>
      <c r="AE153"/>
      <c r="AF153"/>
      <c r="AG153"/>
      <c r="AH153"/>
      <c r="AI153"/>
      <c r="AJ153"/>
      <c r="BD153"/>
      <c r="BE153"/>
      <c r="BF153"/>
      <c r="BH153"/>
      <c r="BI153"/>
      <c r="BJ153"/>
      <c r="BK153"/>
      <c r="BL153"/>
      <c r="BM153"/>
      <c r="BN153"/>
    </row>
    <row r="154" spans="19:66" x14ac:dyDescent="0.2">
      <c r="S154"/>
      <c r="U154"/>
      <c r="V154"/>
      <c r="Y154"/>
      <c r="Z154"/>
      <c r="AA154"/>
      <c r="AB154"/>
      <c r="AC154"/>
      <c r="AD154"/>
      <c r="AE154"/>
      <c r="AF154"/>
      <c r="AG154"/>
      <c r="AH154"/>
      <c r="AI154"/>
      <c r="AJ154"/>
      <c r="BD154"/>
      <c r="BE154"/>
      <c r="BF154"/>
      <c r="BH154"/>
      <c r="BI154"/>
      <c r="BJ154"/>
      <c r="BK154"/>
      <c r="BL154"/>
      <c r="BM154"/>
      <c r="BN154"/>
    </row>
    <row r="155" spans="19:66" x14ac:dyDescent="0.2">
      <c r="S155"/>
      <c r="U155"/>
      <c r="V155"/>
      <c r="Y155"/>
      <c r="Z155"/>
      <c r="AA155"/>
      <c r="AB155"/>
      <c r="AC155"/>
      <c r="AD155"/>
      <c r="AE155"/>
      <c r="AF155"/>
      <c r="AG155"/>
      <c r="AH155"/>
      <c r="AI155"/>
      <c r="AJ155"/>
      <c r="BD155"/>
      <c r="BE155"/>
      <c r="BF155"/>
      <c r="BH155"/>
      <c r="BI155"/>
      <c r="BJ155"/>
      <c r="BK155"/>
      <c r="BL155"/>
      <c r="BM155"/>
      <c r="BN155"/>
    </row>
    <row r="156" spans="19:66" x14ac:dyDescent="0.2">
      <c r="S156"/>
      <c r="U156"/>
      <c r="V156"/>
      <c r="Y156"/>
      <c r="Z156"/>
      <c r="AA156"/>
      <c r="AB156"/>
      <c r="AC156"/>
      <c r="AD156"/>
      <c r="AE156"/>
      <c r="AF156"/>
      <c r="AG156"/>
      <c r="AH156"/>
      <c r="AI156"/>
      <c r="AJ156"/>
      <c r="BD156"/>
      <c r="BE156"/>
      <c r="BF156"/>
      <c r="BH156"/>
      <c r="BI156"/>
      <c r="BJ156"/>
      <c r="BK156"/>
      <c r="BL156"/>
      <c r="BM156"/>
      <c r="BN156"/>
    </row>
    <row r="157" spans="19:66" x14ac:dyDescent="0.2">
      <c r="S157"/>
      <c r="U157"/>
      <c r="V157"/>
      <c r="Y157"/>
      <c r="Z157"/>
      <c r="AA157"/>
      <c r="AB157"/>
      <c r="AC157"/>
      <c r="AD157"/>
      <c r="AE157"/>
      <c r="AF157"/>
      <c r="AG157"/>
      <c r="AH157"/>
      <c r="AI157"/>
      <c r="AJ157"/>
      <c r="BD157"/>
      <c r="BE157"/>
      <c r="BF157"/>
      <c r="BH157"/>
      <c r="BI157"/>
      <c r="BJ157"/>
      <c r="BK157"/>
      <c r="BL157"/>
      <c r="BM157"/>
      <c r="BN157"/>
    </row>
    <row r="158" spans="19:66" x14ac:dyDescent="0.2">
      <c r="S158"/>
      <c r="U158"/>
      <c r="V158"/>
      <c r="Y158"/>
      <c r="Z158"/>
      <c r="AA158"/>
      <c r="AB158"/>
      <c r="AC158"/>
      <c r="AD158"/>
      <c r="AE158"/>
      <c r="AF158"/>
      <c r="AG158"/>
      <c r="AH158"/>
      <c r="AI158"/>
      <c r="AJ158"/>
      <c r="BD158"/>
      <c r="BE158"/>
      <c r="BF158"/>
      <c r="BH158"/>
      <c r="BI158"/>
      <c r="BJ158"/>
      <c r="BK158"/>
      <c r="BL158"/>
      <c r="BM158"/>
      <c r="BN158"/>
    </row>
    <row r="159" spans="19:66" x14ac:dyDescent="0.2">
      <c r="S159"/>
      <c r="U159"/>
      <c r="V159"/>
      <c r="Y159"/>
      <c r="Z159"/>
      <c r="AA159"/>
      <c r="AB159"/>
      <c r="AC159"/>
      <c r="AD159"/>
      <c r="AE159"/>
      <c r="AF159"/>
      <c r="AG159"/>
      <c r="AH159"/>
      <c r="AI159"/>
      <c r="AJ159"/>
      <c r="BD159"/>
      <c r="BE159"/>
      <c r="BF159"/>
      <c r="BH159"/>
      <c r="BI159"/>
      <c r="BJ159"/>
      <c r="BK159"/>
      <c r="BL159"/>
      <c r="BM159"/>
      <c r="BN159"/>
    </row>
    <row r="160" spans="19:66" x14ac:dyDescent="0.2">
      <c r="S160"/>
      <c r="U160"/>
      <c r="V160"/>
      <c r="Y160"/>
      <c r="Z160"/>
      <c r="AA160"/>
      <c r="AB160"/>
      <c r="AC160"/>
      <c r="AD160"/>
      <c r="AE160"/>
      <c r="AF160"/>
      <c r="AG160"/>
      <c r="AH160"/>
      <c r="AI160"/>
      <c r="AJ160"/>
      <c r="BD160"/>
      <c r="BE160"/>
      <c r="BF160"/>
      <c r="BH160"/>
      <c r="BI160"/>
      <c r="BJ160"/>
      <c r="BK160"/>
      <c r="BL160"/>
      <c r="BM160"/>
      <c r="BN160"/>
    </row>
    <row r="161" spans="19:66" x14ac:dyDescent="0.2">
      <c r="S161"/>
      <c r="U161"/>
      <c r="V161"/>
      <c r="Y161"/>
      <c r="Z161"/>
      <c r="AA161"/>
      <c r="AB161"/>
      <c r="AC161"/>
      <c r="AD161"/>
      <c r="AE161"/>
      <c r="AF161"/>
      <c r="AG161"/>
      <c r="AH161"/>
      <c r="AI161"/>
      <c r="AJ161"/>
      <c r="BD161"/>
      <c r="BE161"/>
      <c r="BF161"/>
      <c r="BH161"/>
      <c r="BI161"/>
      <c r="BJ161"/>
      <c r="BK161"/>
      <c r="BL161"/>
      <c r="BM161"/>
      <c r="BN161"/>
    </row>
    <row r="162" spans="19:66" x14ac:dyDescent="0.2">
      <c r="S162"/>
      <c r="U162"/>
      <c r="V162"/>
      <c r="Y162"/>
      <c r="Z162"/>
      <c r="AA162"/>
      <c r="AB162"/>
      <c r="AC162"/>
      <c r="AD162"/>
      <c r="AE162"/>
      <c r="AF162"/>
      <c r="AG162"/>
      <c r="AH162"/>
      <c r="AI162"/>
      <c r="AJ162"/>
      <c r="BD162"/>
      <c r="BE162"/>
      <c r="BF162"/>
      <c r="BH162"/>
      <c r="BI162"/>
      <c r="BJ162"/>
      <c r="BK162"/>
      <c r="BL162"/>
      <c r="BM162"/>
      <c r="BN162"/>
    </row>
    <row r="163" spans="19:66" x14ac:dyDescent="0.2">
      <c r="S163"/>
      <c r="U163"/>
      <c r="V163"/>
      <c r="Y163"/>
      <c r="Z163"/>
      <c r="AA163"/>
      <c r="AB163"/>
      <c r="AC163"/>
      <c r="AD163"/>
      <c r="AE163"/>
      <c r="AF163"/>
      <c r="AG163"/>
      <c r="AH163"/>
      <c r="AI163"/>
      <c r="AJ163"/>
      <c r="BD163"/>
      <c r="BE163"/>
      <c r="BF163"/>
      <c r="BH163"/>
      <c r="BI163"/>
      <c r="BJ163"/>
      <c r="BK163"/>
      <c r="BL163"/>
      <c r="BM163"/>
      <c r="BN163"/>
    </row>
    <row r="164" spans="19:66" x14ac:dyDescent="0.2">
      <c r="S164"/>
      <c r="U164"/>
      <c r="V164"/>
      <c r="Y164"/>
      <c r="Z164"/>
      <c r="AA164"/>
      <c r="AB164"/>
      <c r="AC164"/>
      <c r="AD164"/>
      <c r="AE164"/>
      <c r="AF164"/>
      <c r="AG164"/>
      <c r="AH164"/>
      <c r="AI164"/>
      <c r="AJ164"/>
      <c r="BD164"/>
      <c r="BE164"/>
      <c r="BF164"/>
      <c r="BH164"/>
      <c r="BI164"/>
      <c r="BJ164"/>
      <c r="BK164"/>
      <c r="BL164"/>
      <c r="BM164"/>
      <c r="BN164"/>
    </row>
    <row r="165" spans="19:66" x14ac:dyDescent="0.2">
      <c r="S165"/>
      <c r="U165"/>
      <c r="V165"/>
      <c r="Y165"/>
      <c r="Z165"/>
      <c r="AA165"/>
      <c r="AB165"/>
      <c r="AC165"/>
      <c r="AD165"/>
      <c r="AE165"/>
      <c r="AF165"/>
      <c r="AG165"/>
      <c r="AH165"/>
      <c r="AI165"/>
      <c r="AJ165"/>
      <c r="BD165"/>
      <c r="BE165"/>
      <c r="BF165"/>
      <c r="BH165"/>
      <c r="BI165"/>
      <c r="BJ165"/>
      <c r="BK165"/>
      <c r="BL165"/>
      <c r="BM165"/>
      <c r="BN165"/>
    </row>
    <row r="166" spans="19:66" x14ac:dyDescent="0.2">
      <c r="S166"/>
      <c r="U166"/>
      <c r="V166"/>
      <c r="Y166"/>
      <c r="Z166"/>
      <c r="AA166"/>
      <c r="AB166"/>
      <c r="AC166"/>
      <c r="AD166"/>
      <c r="AE166"/>
      <c r="AF166"/>
      <c r="AG166"/>
      <c r="AH166"/>
      <c r="AI166"/>
      <c r="AJ166"/>
      <c r="BD166"/>
      <c r="BE166"/>
      <c r="BF166"/>
      <c r="BH166"/>
      <c r="BI166"/>
      <c r="BJ166"/>
      <c r="BK166"/>
      <c r="BL166"/>
      <c r="BM166"/>
      <c r="BN166"/>
    </row>
    <row r="167" spans="19:66" x14ac:dyDescent="0.2">
      <c r="S167"/>
      <c r="U167"/>
      <c r="V167"/>
      <c r="Y167"/>
      <c r="Z167"/>
      <c r="AA167"/>
      <c r="AB167"/>
      <c r="AC167"/>
      <c r="AD167"/>
      <c r="AE167"/>
      <c r="AF167"/>
      <c r="AG167"/>
      <c r="AH167"/>
      <c r="AI167"/>
      <c r="AJ167"/>
      <c r="BD167"/>
      <c r="BE167"/>
      <c r="BF167"/>
      <c r="BH167"/>
      <c r="BI167"/>
      <c r="BJ167"/>
      <c r="BK167"/>
      <c r="BL167"/>
      <c r="BM167"/>
      <c r="BN167"/>
    </row>
    <row r="168" spans="19:66" x14ac:dyDescent="0.2">
      <c r="S168"/>
      <c r="U168"/>
      <c r="V168"/>
      <c r="Y168"/>
      <c r="Z168"/>
      <c r="AA168"/>
      <c r="AB168"/>
      <c r="AC168"/>
      <c r="AD168"/>
      <c r="AE168"/>
      <c r="AF168"/>
      <c r="AG168"/>
      <c r="AH168"/>
      <c r="AI168"/>
      <c r="AJ168"/>
      <c r="BD168"/>
      <c r="BE168"/>
      <c r="BF168"/>
      <c r="BH168"/>
      <c r="BI168"/>
      <c r="BJ168"/>
      <c r="BK168"/>
      <c r="BL168"/>
      <c r="BM168"/>
      <c r="BN168"/>
    </row>
    <row r="169" spans="19:66" x14ac:dyDescent="0.2">
      <c r="S169"/>
      <c r="U169"/>
      <c r="V169"/>
      <c r="Y169"/>
      <c r="Z169"/>
      <c r="AA169"/>
      <c r="AB169"/>
      <c r="AC169"/>
      <c r="AD169"/>
      <c r="AE169"/>
      <c r="AF169"/>
      <c r="AG169"/>
      <c r="AH169"/>
      <c r="AI169"/>
      <c r="AJ169"/>
      <c r="BD169"/>
      <c r="BE169"/>
      <c r="BF169"/>
      <c r="BH169"/>
      <c r="BI169"/>
      <c r="BJ169"/>
      <c r="BK169"/>
      <c r="BL169"/>
      <c r="BM169"/>
      <c r="BN169"/>
    </row>
    <row r="170" spans="19:66" x14ac:dyDescent="0.2">
      <c r="S170"/>
      <c r="U170"/>
      <c r="V170"/>
      <c r="Y170"/>
      <c r="Z170"/>
      <c r="AA170"/>
      <c r="AB170"/>
      <c r="AC170"/>
      <c r="AD170"/>
      <c r="AE170"/>
      <c r="AF170"/>
      <c r="AG170"/>
      <c r="AH170"/>
      <c r="AI170"/>
      <c r="AJ170"/>
      <c r="BD170"/>
      <c r="BE170"/>
      <c r="BF170"/>
      <c r="BH170"/>
      <c r="BI170"/>
      <c r="BJ170"/>
      <c r="BK170"/>
      <c r="BL170"/>
      <c r="BM170"/>
      <c r="BN170"/>
    </row>
    <row r="171" spans="19:66" x14ac:dyDescent="0.2">
      <c r="S171"/>
      <c r="U171"/>
      <c r="V171"/>
      <c r="Y171"/>
      <c r="Z171"/>
      <c r="AA171"/>
      <c r="AB171"/>
      <c r="AC171"/>
      <c r="AD171"/>
      <c r="AE171"/>
      <c r="AF171"/>
      <c r="AG171"/>
      <c r="AH171"/>
      <c r="AI171"/>
      <c r="AJ171"/>
      <c r="BD171"/>
      <c r="BE171"/>
      <c r="BF171"/>
      <c r="BH171"/>
      <c r="BI171"/>
      <c r="BJ171"/>
      <c r="BK171"/>
      <c r="BL171"/>
      <c r="BM171"/>
      <c r="BN171"/>
    </row>
    <row r="172" spans="19:66" x14ac:dyDescent="0.2">
      <c r="S172"/>
      <c r="U172"/>
      <c r="V172"/>
      <c r="Y172"/>
      <c r="Z172"/>
      <c r="AA172"/>
      <c r="AB172"/>
      <c r="AC172"/>
      <c r="AD172"/>
      <c r="AE172"/>
      <c r="AF172"/>
      <c r="AG172"/>
      <c r="AH172"/>
      <c r="AI172"/>
      <c r="AJ172"/>
      <c r="BD172"/>
      <c r="BE172"/>
      <c r="BF172"/>
      <c r="BH172"/>
      <c r="BI172"/>
      <c r="BJ172"/>
      <c r="BK172"/>
      <c r="BL172"/>
      <c r="BM172"/>
      <c r="BN172"/>
    </row>
    <row r="173" spans="19:66" x14ac:dyDescent="0.2">
      <c r="S173"/>
      <c r="U173"/>
      <c r="V173"/>
      <c r="Y173"/>
      <c r="Z173"/>
      <c r="AA173"/>
      <c r="AB173"/>
      <c r="AC173"/>
      <c r="AD173"/>
      <c r="AE173"/>
      <c r="AF173"/>
      <c r="AG173"/>
      <c r="AH173"/>
      <c r="AI173"/>
      <c r="AJ173"/>
      <c r="BD173"/>
      <c r="BE173"/>
      <c r="BF173"/>
      <c r="BH173"/>
      <c r="BI173"/>
      <c r="BJ173"/>
      <c r="BK173"/>
      <c r="BL173"/>
      <c r="BM173"/>
      <c r="BN173"/>
    </row>
    <row r="174" spans="19:66" x14ac:dyDescent="0.2">
      <c r="S174"/>
      <c r="U174"/>
      <c r="V174"/>
      <c r="Y174"/>
      <c r="Z174"/>
      <c r="AA174"/>
      <c r="AB174"/>
      <c r="AC174"/>
      <c r="AD174"/>
      <c r="AE174"/>
      <c r="AF174"/>
      <c r="AG174"/>
      <c r="AH174"/>
      <c r="AI174"/>
      <c r="AJ174"/>
      <c r="BD174"/>
      <c r="BE174"/>
      <c r="BF174"/>
      <c r="BH174"/>
      <c r="BI174"/>
      <c r="BJ174"/>
      <c r="BK174"/>
      <c r="BL174"/>
      <c r="BM174"/>
      <c r="BN174"/>
    </row>
    <row r="175" spans="19:66" x14ac:dyDescent="0.2">
      <c r="S175"/>
      <c r="U175"/>
      <c r="V175"/>
      <c r="Y175"/>
      <c r="Z175"/>
      <c r="AA175"/>
      <c r="AB175"/>
      <c r="AC175"/>
      <c r="AD175"/>
      <c r="AE175"/>
      <c r="AF175"/>
      <c r="AG175"/>
      <c r="AH175"/>
      <c r="AI175"/>
      <c r="AJ175"/>
      <c r="BD175"/>
      <c r="BE175"/>
      <c r="BF175"/>
      <c r="BH175"/>
      <c r="BI175"/>
      <c r="BJ175"/>
      <c r="BK175"/>
      <c r="BL175"/>
      <c r="BM175"/>
      <c r="BN175"/>
    </row>
    <row r="176" spans="19:66" x14ac:dyDescent="0.2">
      <c r="S176"/>
      <c r="U176"/>
      <c r="V176"/>
      <c r="Y176"/>
      <c r="Z176"/>
      <c r="AA176"/>
      <c r="AB176"/>
      <c r="AC176"/>
      <c r="AD176"/>
      <c r="AE176"/>
      <c r="AF176"/>
      <c r="AG176"/>
      <c r="AH176"/>
      <c r="AI176"/>
      <c r="AJ176"/>
      <c r="BD176"/>
      <c r="BE176"/>
      <c r="BF176"/>
      <c r="BH176"/>
      <c r="BI176"/>
      <c r="BJ176"/>
      <c r="BK176"/>
      <c r="BL176"/>
      <c r="BM176"/>
      <c r="BN176"/>
    </row>
    <row r="177" spans="19:66" x14ac:dyDescent="0.2">
      <c r="S177"/>
      <c r="U177"/>
      <c r="V177"/>
      <c r="Y177"/>
      <c r="Z177"/>
      <c r="AA177"/>
      <c r="AB177"/>
      <c r="AC177"/>
      <c r="AD177"/>
      <c r="AE177"/>
      <c r="AF177"/>
      <c r="AG177"/>
      <c r="AH177"/>
      <c r="AI177"/>
      <c r="AJ177"/>
      <c r="BD177"/>
      <c r="BE177"/>
      <c r="BF177"/>
      <c r="BH177"/>
      <c r="BI177"/>
      <c r="BJ177"/>
      <c r="BK177"/>
      <c r="BL177"/>
      <c r="BM177"/>
      <c r="BN177"/>
    </row>
    <row r="178" spans="19:66" x14ac:dyDescent="0.2">
      <c r="S178"/>
      <c r="U178"/>
      <c r="V178"/>
      <c r="Y178"/>
      <c r="Z178"/>
      <c r="AA178"/>
      <c r="AB178"/>
      <c r="AC178"/>
      <c r="AD178"/>
      <c r="AE178"/>
      <c r="AF178"/>
      <c r="AG178"/>
      <c r="AH178"/>
      <c r="AI178"/>
      <c r="AJ178"/>
      <c r="BD178"/>
      <c r="BE178"/>
      <c r="BF178"/>
      <c r="BH178"/>
      <c r="BI178"/>
      <c r="BJ178"/>
      <c r="BK178"/>
      <c r="BL178"/>
      <c r="BM178"/>
      <c r="BN178"/>
    </row>
    <row r="179" spans="19:66" x14ac:dyDescent="0.2">
      <c r="S179"/>
      <c r="U179"/>
      <c r="V179"/>
      <c r="Y179"/>
      <c r="Z179"/>
      <c r="AA179"/>
      <c r="AB179"/>
      <c r="AC179"/>
      <c r="AD179"/>
      <c r="AE179"/>
      <c r="AF179"/>
      <c r="AG179"/>
      <c r="AH179"/>
      <c r="AI179"/>
      <c r="AJ179"/>
      <c r="BD179"/>
      <c r="BE179"/>
      <c r="BF179"/>
      <c r="BH179"/>
      <c r="BI179"/>
      <c r="BJ179"/>
      <c r="BK179"/>
      <c r="BL179"/>
      <c r="BM179"/>
      <c r="BN179"/>
    </row>
    <row r="180" spans="19:66" x14ac:dyDescent="0.2">
      <c r="S180"/>
      <c r="U180"/>
      <c r="V180"/>
      <c r="Y180"/>
      <c r="Z180"/>
      <c r="AA180"/>
      <c r="AB180"/>
      <c r="AC180"/>
      <c r="AD180"/>
      <c r="AE180"/>
      <c r="AF180"/>
      <c r="AG180"/>
      <c r="AH180"/>
      <c r="AI180"/>
      <c r="AJ180"/>
      <c r="BD180"/>
      <c r="BE180"/>
      <c r="BF180"/>
      <c r="BH180"/>
      <c r="BI180"/>
      <c r="BJ180"/>
      <c r="BK180"/>
      <c r="BL180"/>
      <c r="BM180"/>
      <c r="BN180"/>
    </row>
    <row r="181" spans="19:66" x14ac:dyDescent="0.2">
      <c r="S181"/>
      <c r="U181"/>
      <c r="V181"/>
      <c r="Y181"/>
      <c r="Z181"/>
      <c r="AA181"/>
      <c r="AB181"/>
      <c r="AC181"/>
      <c r="AD181"/>
      <c r="AE181"/>
      <c r="AF181"/>
      <c r="AG181"/>
      <c r="AH181"/>
      <c r="AI181"/>
      <c r="AJ181"/>
      <c r="BD181"/>
      <c r="BE181"/>
      <c r="BF181"/>
      <c r="BH181"/>
      <c r="BI181"/>
      <c r="BJ181"/>
      <c r="BK181"/>
      <c r="BL181"/>
      <c r="BM181"/>
      <c r="BN181"/>
    </row>
    <row r="182" spans="19:66" x14ac:dyDescent="0.2">
      <c r="S182"/>
      <c r="U182"/>
      <c r="V182"/>
      <c r="Y182"/>
      <c r="Z182"/>
      <c r="AA182"/>
      <c r="AB182"/>
      <c r="AC182"/>
      <c r="AD182"/>
      <c r="AE182"/>
      <c r="AF182"/>
      <c r="AG182"/>
      <c r="AH182"/>
      <c r="AI182"/>
      <c r="AJ182"/>
      <c r="BD182"/>
      <c r="BE182"/>
      <c r="BF182"/>
      <c r="BH182"/>
      <c r="BI182"/>
      <c r="BJ182"/>
      <c r="BK182"/>
      <c r="BL182"/>
      <c r="BM182"/>
      <c r="BN182"/>
    </row>
    <row r="183" spans="19:66" x14ac:dyDescent="0.2">
      <c r="S183"/>
      <c r="U183"/>
      <c r="V183"/>
      <c r="Y183"/>
      <c r="Z183"/>
      <c r="AA183"/>
      <c r="AB183"/>
      <c r="AC183"/>
      <c r="AD183"/>
      <c r="AE183"/>
      <c r="AF183"/>
      <c r="AG183"/>
      <c r="AH183"/>
      <c r="AI183"/>
      <c r="AJ183"/>
      <c r="BD183"/>
      <c r="BE183"/>
      <c r="BF183"/>
      <c r="BH183"/>
      <c r="BI183"/>
      <c r="BJ183"/>
      <c r="BK183"/>
      <c r="BL183"/>
      <c r="BM183"/>
      <c r="BN183"/>
    </row>
    <row r="184" spans="19:66" x14ac:dyDescent="0.2">
      <c r="S184"/>
      <c r="U184"/>
      <c r="V184"/>
      <c r="Y184"/>
      <c r="Z184"/>
      <c r="AA184"/>
      <c r="AB184"/>
      <c r="AC184"/>
      <c r="AD184"/>
      <c r="AE184"/>
      <c r="AF184"/>
      <c r="AG184"/>
      <c r="AH184"/>
      <c r="AI184"/>
      <c r="AJ184"/>
      <c r="BD184"/>
      <c r="BE184"/>
      <c r="BF184"/>
      <c r="BH184"/>
      <c r="BI184"/>
      <c r="BJ184"/>
      <c r="BK184"/>
      <c r="BL184"/>
      <c r="BM184"/>
      <c r="BN184"/>
    </row>
    <row r="185" spans="19:66" x14ac:dyDescent="0.2">
      <c r="S185"/>
      <c r="U185"/>
      <c r="V185"/>
      <c r="Y185"/>
      <c r="Z185"/>
      <c r="AA185"/>
      <c r="AB185"/>
      <c r="AC185"/>
      <c r="AD185"/>
      <c r="AE185"/>
      <c r="AF185"/>
      <c r="AG185"/>
      <c r="AH185"/>
      <c r="AI185"/>
      <c r="AJ185"/>
      <c r="BD185"/>
      <c r="BE185"/>
      <c r="BF185"/>
      <c r="BH185"/>
      <c r="BI185"/>
      <c r="BJ185"/>
      <c r="BK185"/>
      <c r="BL185"/>
      <c r="BM185"/>
      <c r="BN185"/>
    </row>
    <row r="186" spans="19:66" x14ac:dyDescent="0.2">
      <c r="S186"/>
      <c r="U186"/>
      <c r="V186"/>
      <c r="Y186"/>
      <c r="Z186"/>
      <c r="AA186"/>
      <c r="AB186"/>
      <c r="AC186"/>
      <c r="AD186"/>
      <c r="AE186"/>
      <c r="AF186"/>
      <c r="AG186"/>
      <c r="AH186"/>
      <c r="AI186"/>
      <c r="AJ186"/>
      <c r="BD186"/>
      <c r="BE186"/>
      <c r="BF186"/>
      <c r="BH186"/>
      <c r="BI186"/>
      <c r="BJ186"/>
      <c r="BK186"/>
      <c r="BL186"/>
      <c r="BM186"/>
      <c r="BN186"/>
    </row>
    <row r="187" spans="19:66" x14ac:dyDescent="0.2">
      <c r="S187"/>
      <c r="U187"/>
      <c r="V187"/>
      <c r="Y187"/>
      <c r="Z187"/>
      <c r="AA187"/>
      <c r="AB187"/>
      <c r="AC187"/>
      <c r="AD187"/>
      <c r="AE187"/>
      <c r="AF187"/>
      <c r="AG187"/>
      <c r="AH187"/>
      <c r="AI187"/>
      <c r="AJ187"/>
      <c r="BD187"/>
      <c r="BE187"/>
      <c r="BF187"/>
      <c r="BH187"/>
      <c r="BI187"/>
      <c r="BJ187"/>
      <c r="BK187"/>
      <c r="BL187"/>
      <c r="BM187"/>
      <c r="BN187"/>
    </row>
    <row r="188" spans="19:66" x14ac:dyDescent="0.2">
      <c r="S188"/>
      <c r="U188"/>
      <c r="V188"/>
      <c r="Y188"/>
      <c r="Z188"/>
      <c r="AA188"/>
      <c r="AB188"/>
      <c r="AC188"/>
      <c r="AD188"/>
      <c r="AE188"/>
      <c r="AF188"/>
      <c r="AG188"/>
      <c r="AH188"/>
      <c r="AI188"/>
      <c r="AJ188"/>
      <c r="BD188"/>
      <c r="BE188"/>
      <c r="BF188"/>
      <c r="BH188"/>
      <c r="BI188"/>
      <c r="BJ188"/>
      <c r="BK188"/>
      <c r="BL188"/>
      <c r="BM188"/>
      <c r="BN188"/>
    </row>
    <row r="189" spans="19:66" x14ac:dyDescent="0.2">
      <c r="S189"/>
      <c r="U189"/>
      <c r="V189"/>
      <c r="Y189"/>
      <c r="Z189"/>
      <c r="AA189"/>
      <c r="AB189"/>
      <c r="AC189"/>
      <c r="AD189"/>
      <c r="AE189"/>
      <c r="AF189"/>
      <c r="AG189"/>
      <c r="AH189"/>
      <c r="AI189"/>
      <c r="AJ189"/>
      <c r="BD189"/>
      <c r="BE189"/>
      <c r="BF189"/>
      <c r="BH189"/>
      <c r="BI189"/>
      <c r="BJ189"/>
      <c r="BK189"/>
      <c r="BL189"/>
      <c r="BM189"/>
      <c r="BN189"/>
    </row>
    <row r="190" spans="19:66" x14ac:dyDescent="0.2">
      <c r="S190"/>
      <c r="U190"/>
      <c r="V190"/>
      <c r="Y190"/>
      <c r="Z190"/>
      <c r="AA190"/>
      <c r="AB190"/>
      <c r="AC190"/>
      <c r="AD190"/>
      <c r="AE190"/>
      <c r="AF190"/>
      <c r="AG190"/>
      <c r="AH190"/>
      <c r="AI190"/>
      <c r="AJ190"/>
      <c r="BD190"/>
      <c r="BE190"/>
      <c r="BF190"/>
      <c r="BH190"/>
      <c r="BI190"/>
      <c r="BJ190"/>
      <c r="BK190"/>
      <c r="BL190"/>
      <c r="BM190"/>
      <c r="BN190"/>
    </row>
    <row r="191" spans="19:66" x14ac:dyDescent="0.2">
      <c r="S191"/>
      <c r="U191"/>
      <c r="V191"/>
      <c r="Y191"/>
      <c r="Z191"/>
      <c r="AA191"/>
      <c r="AB191"/>
      <c r="AC191"/>
      <c r="AD191"/>
      <c r="AE191"/>
      <c r="AF191"/>
      <c r="AG191"/>
      <c r="AH191"/>
      <c r="AI191"/>
      <c r="AJ191"/>
      <c r="BD191"/>
      <c r="BE191"/>
      <c r="BF191"/>
      <c r="BH191"/>
      <c r="BI191"/>
      <c r="BJ191"/>
      <c r="BK191"/>
      <c r="BL191"/>
      <c r="BM191"/>
      <c r="BN191"/>
    </row>
    <row r="192" spans="19:66" x14ac:dyDescent="0.2">
      <c r="S192"/>
      <c r="U192"/>
      <c r="V192"/>
      <c r="Y192"/>
      <c r="Z192"/>
      <c r="AA192"/>
      <c r="AB192"/>
      <c r="AC192"/>
      <c r="AD192"/>
      <c r="AE192"/>
      <c r="AF192"/>
      <c r="AG192"/>
      <c r="AH192"/>
      <c r="AI192"/>
      <c r="AJ192"/>
      <c r="BD192"/>
      <c r="BE192"/>
      <c r="BF192"/>
      <c r="BH192"/>
      <c r="BI192"/>
      <c r="BJ192"/>
      <c r="BK192"/>
      <c r="BL192"/>
      <c r="BM192"/>
      <c r="BN192"/>
    </row>
    <row r="193" spans="19:66" x14ac:dyDescent="0.2">
      <c r="S193"/>
      <c r="U193"/>
      <c r="V193"/>
      <c r="Y193"/>
      <c r="Z193"/>
      <c r="AA193"/>
      <c r="AB193"/>
      <c r="AC193"/>
      <c r="AD193"/>
      <c r="AE193"/>
      <c r="AF193"/>
      <c r="AG193"/>
      <c r="AH193"/>
      <c r="AI193"/>
      <c r="AJ193"/>
      <c r="BD193"/>
      <c r="BE193"/>
      <c r="BF193"/>
      <c r="BH193"/>
      <c r="BI193"/>
      <c r="BJ193"/>
      <c r="BK193"/>
      <c r="BL193"/>
      <c r="BM193"/>
      <c r="BN193"/>
    </row>
    <row r="194" spans="19:66" x14ac:dyDescent="0.2">
      <c r="S194"/>
      <c r="U194"/>
      <c r="V194"/>
      <c r="Y194"/>
      <c r="Z194"/>
      <c r="AA194"/>
      <c r="AB194"/>
      <c r="AC194"/>
      <c r="AD194"/>
      <c r="AE194"/>
      <c r="AF194"/>
      <c r="AG194"/>
      <c r="AH194"/>
      <c r="AI194"/>
      <c r="AJ194"/>
      <c r="BD194"/>
      <c r="BE194"/>
      <c r="BF194"/>
      <c r="BH194"/>
      <c r="BI194"/>
      <c r="BJ194"/>
      <c r="BK194"/>
      <c r="BL194"/>
      <c r="BM194"/>
      <c r="BN194"/>
    </row>
  </sheetData>
  <sortState xmlns:xlrd2="http://schemas.microsoft.com/office/spreadsheetml/2017/richdata2" ref="B3:Q54">
    <sortCondition descending="1" ref="Q3:Q54"/>
  </sortState>
  <mergeCells count="8">
    <mergeCell ref="AD2:AE2"/>
    <mergeCell ref="AF2:AG2"/>
    <mergeCell ref="AH2:AI2"/>
    <mergeCell ref="I2:J2"/>
    <mergeCell ref="K2:L2"/>
    <mergeCell ref="O2:P2"/>
    <mergeCell ref="M2:N2"/>
    <mergeCell ref="AB2:AC2"/>
  </mergeCells>
  <phoneticPr fontId="5" type="noConversion"/>
  <hyperlinks>
    <hyperlink ref="BF31" r:id="rId1" display="BERNOS Blaise" xr:uid="{00000000-0004-0000-0800-000000000000}"/>
    <hyperlink ref="BF5" r:id="rId2" display="NOBLET Erwan" xr:uid="{00000000-0004-0000-0800-000001000000}"/>
    <hyperlink ref="BF11" r:id="rId3" display="OLIVIERI Bernard" xr:uid="{00000000-0004-0000-0800-000002000000}"/>
    <hyperlink ref="BF17" r:id="rId4" display="SAUVAN Jean-Pierre" xr:uid="{00000000-0004-0000-0800-000003000000}"/>
    <hyperlink ref="BF34" r:id="rId5" display="CROYEAU Jean Marie" xr:uid="{00000000-0004-0000-0800-000005000000}"/>
    <hyperlink ref="BF7" r:id="rId6" display="NOBLET Erwan" xr:uid="{00000000-0004-0000-0800-000006000000}"/>
    <hyperlink ref="BE1" r:id="rId7" xr:uid="{1E8D758B-3240-469F-AA4C-372D57BE9157}"/>
    <hyperlink ref="W31" r:id="rId8" display="BERNOS Blaise" xr:uid="{6D46330B-1114-49C3-AC16-E4B0862C7304}"/>
    <hyperlink ref="W5" r:id="rId9" display="NOBLET Erwan" xr:uid="{4F4BB7AD-56E6-4F8B-8052-435B604A4467}"/>
    <hyperlink ref="W11" r:id="rId10" display="OLIVIERI Bernard" xr:uid="{04506D65-21BA-41B2-A231-1277B55465AA}"/>
    <hyperlink ref="W17" r:id="rId11" display="SAUVAN Jean-Pierre" xr:uid="{D6660D72-B9F3-466E-B064-5F3D4F75D237}"/>
    <hyperlink ref="W34" r:id="rId12" display="CROYEAU Jean Marie" xr:uid="{00383B49-80DF-4AA9-B4AB-9B2ABAB5CE39}"/>
    <hyperlink ref="W7" r:id="rId13" display="NOBLET Erwan" xr:uid="{866CBE3A-4A7F-4850-9272-9264C406933D}"/>
    <hyperlink ref="V1" r:id="rId14" xr:uid="{D1C45CE0-68C9-40C3-AF03-9E6E0A323758}"/>
  </hyperlinks>
  <pageMargins left="0.78740157499999996" right="0.78740157499999996" top="0.984251969" bottom="0.984251969" header="0.4921259845" footer="0.4921259845"/>
  <pageSetup paperSize="9" orientation="portrait" r:id="rId15"/>
  <headerFooter alignWithMargins="0"/>
  <drawing r:id="rId1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86"/>
  <sheetViews>
    <sheetView zoomScale="80" zoomScaleNormal="80" workbookViewId="0"/>
  </sheetViews>
  <sheetFormatPr baseColWidth="10" defaultColWidth="11.5703125" defaultRowHeight="13.5" customHeight="1" x14ac:dyDescent="0.2"/>
  <cols>
    <col min="1" max="1" width="5.7109375" customWidth="1"/>
    <col min="2" max="2" width="9.5703125" bestFit="1" customWidth="1"/>
    <col min="3" max="3" width="24.85546875" bestFit="1" customWidth="1"/>
    <col min="4" max="4" width="32" bestFit="1" customWidth="1"/>
    <col min="5" max="5" width="0.85546875" customWidth="1"/>
    <col min="6" max="6" width="8" bestFit="1" customWidth="1"/>
    <col min="7" max="7" width="7.140625" bestFit="1" customWidth="1"/>
    <col min="8" max="8" width="6.28515625" bestFit="1" customWidth="1"/>
    <col min="9" max="9" width="5.7109375" bestFit="1" customWidth="1"/>
    <col min="10" max="10" width="4.5703125" customWidth="1"/>
    <col min="11" max="11" width="5.7109375" bestFit="1" customWidth="1"/>
    <col min="12" max="12" width="4.5703125" customWidth="1"/>
    <col min="13" max="13" width="5.7109375" bestFit="1" customWidth="1"/>
    <col min="14" max="14" width="4.5703125" customWidth="1"/>
    <col min="15" max="15" width="7.85546875" customWidth="1"/>
    <col min="16" max="16" width="8.140625" customWidth="1"/>
    <col min="17" max="17" width="5.42578125" bestFit="1" customWidth="1"/>
    <col min="18" max="18" width="10.85546875" style="43" bestFit="1" customWidth="1"/>
    <col min="19" max="19" width="24" bestFit="1" customWidth="1"/>
    <col min="20" max="20" width="41" bestFit="1" customWidth="1"/>
    <col min="21" max="21" width="8.28515625" style="43" bestFit="1" customWidth="1"/>
    <col min="22" max="22" width="7" bestFit="1" customWidth="1"/>
    <col min="23" max="23" width="6.42578125" bestFit="1" customWidth="1"/>
    <col min="24" max="25" width="6.42578125" customWidth="1"/>
    <col min="26" max="26" width="1.5703125" customWidth="1"/>
  </cols>
  <sheetData>
    <row r="1" spans="1:26" ht="13.5" customHeight="1" x14ac:dyDescent="0.2">
      <c r="C1" s="49" t="s">
        <v>671</v>
      </c>
      <c r="S1" s="180" t="s">
        <v>67</v>
      </c>
    </row>
    <row r="3" spans="1:26" ht="38.25" customHeight="1" x14ac:dyDescent="0.2">
      <c r="A3" s="26" t="s">
        <v>19</v>
      </c>
      <c r="B3" s="26" t="s">
        <v>20</v>
      </c>
      <c r="C3" s="26" t="s">
        <v>21</v>
      </c>
      <c r="D3" s="27" t="s">
        <v>30</v>
      </c>
      <c r="F3" s="18" t="s">
        <v>28</v>
      </c>
      <c r="G3" s="18" t="s">
        <v>27</v>
      </c>
      <c r="H3" s="18" t="s">
        <v>23</v>
      </c>
      <c r="I3" s="311" t="s">
        <v>31</v>
      </c>
      <c r="J3" s="312"/>
      <c r="K3" s="307" t="s">
        <v>32</v>
      </c>
      <c r="L3" s="312"/>
      <c r="M3" s="307" t="s">
        <v>33</v>
      </c>
      <c r="N3" s="312"/>
      <c r="O3" s="18" t="s">
        <v>29</v>
      </c>
      <c r="Q3" s="50" t="s">
        <v>19</v>
      </c>
      <c r="R3" s="50" t="s">
        <v>20</v>
      </c>
      <c r="S3" s="50" t="s">
        <v>21</v>
      </c>
      <c r="T3" s="50" t="s">
        <v>22</v>
      </c>
      <c r="U3" s="50" t="s">
        <v>1</v>
      </c>
      <c r="V3" s="50" t="s">
        <v>6</v>
      </c>
      <c r="W3" s="50" t="s">
        <v>52</v>
      </c>
      <c r="X3" s="50" t="s">
        <v>53</v>
      </c>
      <c r="Y3" s="50" t="s">
        <v>54</v>
      </c>
      <c r="Z3" s="83"/>
    </row>
    <row r="4" spans="1:26" ht="13.5" customHeight="1" x14ac:dyDescent="0.2">
      <c r="A4" s="18">
        <v>1</v>
      </c>
      <c r="B4" s="54" t="s">
        <v>171</v>
      </c>
      <c r="C4" s="52" t="s">
        <v>547</v>
      </c>
      <c r="D4" s="51" t="s">
        <v>548</v>
      </c>
      <c r="F4" s="18" t="s">
        <v>254</v>
      </c>
      <c r="G4" s="20">
        <v>21</v>
      </c>
      <c r="H4" s="28" t="s">
        <v>35</v>
      </c>
      <c r="I4" s="21" t="s">
        <v>254</v>
      </c>
      <c r="J4" s="178">
        <f t="shared" ref="J4:J46" si="0">IF(OR(I4="DSQ",I4="RAF",I4="DNC",I4="DPG"),0,IF(OR(I4="DNS",I4="DNF"),100*(($G4-$G4+1)/$G4)+50*(LOG($G4/$G4)),100*(($G4-I4+1)/$G4)+50*(LOG($G4/I4))))</f>
        <v>166.11096473669596</v>
      </c>
      <c r="K4" s="21" t="s">
        <v>254</v>
      </c>
      <c r="L4" s="178">
        <f t="shared" ref="L4:L46" si="1">IF(OR(K4="DSQ",K4="RAF",K4="DNC",K4="DPG"),0,IF(OR(K4="DNS",K4="DNF"),100*(($G4-$G4+1)/$G4)+50*(LOG($G4/$G4)),100*(($G4-K4+1)/$G4)+50*(LOG($G4/K4))))</f>
        <v>166.11096473669596</v>
      </c>
      <c r="M4" s="21" t="s">
        <v>254</v>
      </c>
      <c r="N4" s="178">
        <f t="shared" ref="N4:N46" si="2">IF(OR(M4="DSQ",M4="RAF",M4="DNC",M4="DPG"),0,IF(OR(M4="DNS",M4="DNF"),100*(($G4-$G4+1)/$G4)+50*(LOG($G4/$G4)),100*(($G4-M4+1)/$G4)+50*(LOG($G4/M4))))</f>
        <v>166.11096473669596</v>
      </c>
      <c r="O4" s="179">
        <f t="shared" ref="O4:O46" si="3">J4+L4+N4</f>
        <v>498.33289421008789</v>
      </c>
      <c r="Q4" s="251">
        <v>1</v>
      </c>
      <c r="R4" s="252" t="s">
        <v>381</v>
      </c>
      <c r="S4" s="253" t="s">
        <v>483</v>
      </c>
      <c r="T4" s="254" t="s">
        <v>145</v>
      </c>
      <c r="U4" s="252" t="s">
        <v>36</v>
      </c>
      <c r="V4" s="255" t="s">
        <v>409</v>
      </c>
      <c r="W4" s="252" t="s">
        <v>255</v>
      </c>
      <c r="X4" s="252" t="s">
        <v>255</v>
      </c>
      <c r="Y4" s="252" t="s">
        <v>254</v>
      </c>
      <c r="Z4" s="84"/>
    </row>
    <row r="5" spans="1:26" ht="13.5" customHeight="1" x14ac:dyDescent="0.2">
      <c r="A5" s="18">
        <v>2</v>
      </c>
      <c r="B5" s="54" t="s">
        <v>381</v>
      </c>
      <c r="C5" s="52" t="s">
        <v>483</v>
      </c>
      <c r="D5" s="51" t="s">
        <v>145</v>
      </c>
      <c r="F5" s="18">
        <v>1</v>
      </c>
      <c r="G5" s="20">
        <v>15</v>
      </c>
      <c r="H5" s="28" t="s">
        <v>36</v>
      </c>
      <c r="I5" s="21" t="s">
        <v>255</v>
      </c>
      <c r="J5" s="178">
        <f t="shared" si="0"/>
        <v>137.08639650291832</v>
      </c>
      <c r="K5" s="21" t="s">
        <v>255</v>
      </c>
      <c r="L5" s="178">
        <f t="shared" si="1"/>
        <v>137.08639650291832</v>
      </c>
      <c r="M5" s="21" t="s">
        <v>254</v>
      </c>
      <c r="N5" s="178">
        <f t="shared" si="2"/>
        <v>158.80456295278407</v>
      </c>
      <c r="O5" s="179">
        <f t="shared" si="3"/>
        <v>432.97735595862071</v>
      </c>
      <c r="Q5" s="251">
        <v>2</v>
      </c>
      <c r="R5" s="252" t="s">
        <v>276</v>
      </c>
      <c r="S5" s="253" t="s">
        <v>277</v>
      </c>
      <c r="T5" s="254" t="s">
        <v>278</v>
      </c>
      <c r="U5" s="252" t="s">
        <v>36</v>
      </c>
      <c r="V5" s="255" t="s">
        <v>452</v>
      </c>
      <c r="W5" s="252" t="s">
        <v>254</v>
      </c>
      <c r="X5" s="252" t="s">
        <v>254</v>
      </c>
      <c r="Y5" s="252" t="s">
        <v>258</v>
      </c>
      <c r="Z5" s="84"/>
    </row>
    <row r="6" spans="1:26" ht="13.5" customHeight="1" x14ac:dyDescent="0.2">
      <c r="A6" s="18">
        <v>3</v>
      </c>
      <c r="B6" s="54" t="s">
        <v>276</v>
      </c>
      <c r="C6" s="52" t="s">
        <v>277</v>
      </c>
      <c r="D6" s="51" t="s">
        <v>278</v>
      </c>
      <c r="F6" s="18">
        <v>2</v>
      </c>
      <c r="G6" s="20">
        <v>15</v>
      </c>
      <c r="H6" s="28" t="s">
        <v>36</v>
      </c>
      <c r="I6" s="21" t="s">
        <v>254</v>
      </c>
      <c r="J6" s="178">
        <f t="shared" si="0"/>
        <v>158.80456295278407</v>
      </c>
      <c r="K6" s="21" t="s">
        <v>254</v>
      </c>
      <c r="L6" s="178">
        <f t="shared" si="1"/>
        <v>158.80456295278407</v>
      </c>
      <c r="M6" s="21" t="s">
        <v>258</v>
      </c>
      <c r="N6" s="178">
        <f t="shared" si="2"/>
        <v>108.70156338638594</v>
      </c>
      <c r="O6" s="179">
        <f t="shared" si="3"/>
        <v>426.31068929195408</v>
      </c>
      <c r="Q6" s="251">
        <v>3</v>
      </c>
      <c r="R6" s="252" t="s">
        <v>161</v>
      </c>
      <c r="S6" s="253" t="s">
        <v>105</v>
      </c>
      <c r="T6" s="254" t="s">
        <v>320</v>
      </c>
      <c r="U6" s="252" t="s">
        <v>36</v>
      </c>
      <c r="V6" s="255" t="s">
        <v>459</v>
      </c>
      <c r="W6" s="252" t="s">
        <v>259</v>
      </c>
      <c r="X6" s="252" t="s">
        <v>257</v>
      </c>
      <c r="Y6" s="252" t="s">
        <v>260</v>
      </c>
      <c r="Z6" s="84"/>
    </row>
    <row r="7" spans="1:26" ht="13.5" customHeight="1" x14ac:dyDescent="0.2">
      <c r="A7" s="18">
        <v>4</v>
      </c>
      <c r="B7" s="54" t="s">
        <v>503</v>
      </c>
      <c r="C7" s="52" t="s">
        <v>504</v>
      </c>
      <c r="D7" s="51" t="s">
        <v>640</v>
      </c>
      <c r="F7" s="18" t="s">
        <v>255</v>
      </c>
      <c r="G7" s="20">
        <v>21</v>
      </c>
      <c r="H7" s="28" t="s">
        <v>35</v>
      </c>
      <c r="I7" s="21" t="s">
        <v>255</v>
      </c>
      <c r="J7" s="178">
        <f t="shared" si="0"/>
        <v>146.29756019159214</v>
      </c>
      <c r="K7" s="21" t="s">
        <v>255</v>
      </c>
      <c r="L7" s="178">
        <f t="shared" si="1"/>
        <v>146.29756019159214</v>
      </c>
      <c r="M7" s="21" t="s">
        <v>257</v>
      </c>
      <c r="N7" s="178">
        <f t="shared" si="2"/>
        <v>132.73109247690331</v>
      </c>
      <c r="O7" s="179">
        <f t="shared" si="3"/>
        <v>425.32621286008759</v>
      </c>
      <c r="Q7" s="251">
        <v>4</v>
      </c>
      <c r="R7" s="252" t="s">
        <v>252</v>
      </c>
      <c r="S7" s="253" t="s">
        <v>114</v>
      </c>
      <c r="T7" s="254" t="s">
        <v>617</v>
      </c>
      <c r="U7" s="252" t="s">
        <v>36</v>
      </c>
      <c r="V7" s="255" t="s">
        <v>618</v>
      </c>
      <c r="W7" s="252" t="s">
        <v>260</v>
      </c>
      <c r="X7" s="252" t="s">
        <v>305</v>
      </c>
      <c r="Y7" s="252" t="s">
        <v>255</v>
      </c>
      <c r="Z7" s="84"/>
    </row>
    <row r="8" spans="1:26" ht="13.5" customHeight="1" x14ac:dyDescent="0.2">
      <c r="A8" s="18">
        <v>5</v>
      </c>
      <c r="B8" s="54" t="s">
        <v>287</v>
      </c>
      <c r="C8" s="52" t="s">
        <v>288</v>
      </c>
      <c r="D8" s="51" t="s">
        <v>137</v>
      </c>
      <c r="F8" s="18" t="s">
        <v>257</v>
      </c>
      <c r="G8" s="20">
        <v>21</v>
      </c>
      <c r="H8" s="28" t="s">
        <v>35</v>
      </c>
      <c r="I8" s="21" t="s">
        <v>258</v>
      </c>
      <c r="J8" s="178">
        <f t="shared" si="0"/>
        <v>121.72225088458356</v>
      </c>
      <c r="K8" s="21" t="s">
        <v>257</v>
      </c>
      <c r="L8" s="178">
        <f t="shared" si="1"/>
        <v>132.73109247690331</v>
      </c>
      <c r="M8" s="21" t="s">
        <v>258</v>
      </c>
      <c r="N8" s="178">
        <f t="shared" si="2"/>
        <v>121.72225088458356</v>
      </c>
      <c r="O8" s="179">
        <f t="shared" si="3"/>
        <v>376.17559424607043</v>
      </c>
      <c r="Q8" s="251">
        <v>5</v>
      </c>
      <c r="R8" s="252" t="s">
        <v>223</v>
      </c>
      <c r="S8" s="253" t="s">
        <v>227</v>
      </c>
      <c r="T8" s="254" t="s">
        <v>228</v>
      </c>
      <c r="U8" s="252" t="s">
        <v>36</v>
      </c>
      <c r="V8" s="255" t="s">
        <v>618</v>
      </c>
      <c r="W8" s="252" t="s">
        <v>258</v>
      </c>
      <c r="X8" s="252" t="s">
        <v>258</v>
      </c>
      <c r="Y8" s="252" t="s">
        <v>305</v>
      </c>
      <c r="Z8" s="84"/>
    </row>
    <row r="9" spans="1:26" ht="13.5" customHeight="1" x14ac:dyDescent="0.2">
      <c r="A9" s="18">
        <v>6</v>
      </c>
      <c r="B9" s="54" t="s">
        <v>251</v>
      </c>
      <c r="C9" s="52" t="s">
        <v>113</v>
      </c>
      <c r="D9" s="51" t="s">
        <v>641</v>
      </c>
      <c r="F9" s="18" t="s">
        <v>258</v>
      </c>
      <c r="G9" s="20">
        <v>21</v>
      </c>
      <c r="H9" s="28" t="s">
        <v>35</v>
      </c>
      <c r="I9" s="21" t="s">
        <v>259</v>
      </c>
      <c r="J9" s="178">
        <f t="shared" si="0"/>
        <v>112.11484547227597</v>
      </c>
      <c r="K9" s="21" t="s">
        <v>260</v>
      </c>
      <c r="L9" s="178">
        <f t="shared" si="1"/>
        <v>103.39387840798997</v>
      </c>
      <c r="M9" s="21" t="s">
        <v>255</v>
      </c>
      <c r="N9" s="178">
        <f t="shared" si="2"/>
        <v>146.29756019159214</v>
      </c>
      <c r="O9" s="179">
        <f t="shared" si="3"/>
        <v>361.8062840718581</v>
      </c>
      <c r="Q9" s="251">
        <v>6</v>
      </c>
      <c r="R9" s="252" t="s">
        <v>188</v>
      </c>
      <c r="S9" s="253" t="s">
        <v>189</v>
      </c>
      <c r="T9" s="254" t="s">
        <v>619</v>
      </c>
      <c r="U9" s="252" t="s">
        <v>36</v>
      </c>
      <c r="V9" s="255" t="s">
        <v>576</v>
      </c>
      <c r="W9" s="252" t="s">
        <v>261</v>
      </c>
      <c r="X9" s="252" t="s">
        <v>303</v>
      </c>
      <c r="Y9" s="252" t="s">
        <v>257</v>
      </c>
      <c r="Z9" s="84"/>
    </row>
    <row r="10" spans="1:26" ht="13.5" customHeight="1" x14ac:dyDescent="0.2">
      <c r="A10" s="18">
        <v>7</v>
      </c>
      <c r="B10" s="54" t="s">
        <v>375</v>
      </c>
      <c r="C10" s="52" t="s">
        <v>143</v>
      </c>
      <c r="D10" s="51" t="s">
        <v>376</v>
      </c>
      <c r="F10" s="18" t="s">
        <v>259</v>
      </c>
      <c r="G10" s="20">
        <v>21</v>
      </c>
      <c r="H10" s="28" t="s">
        <v>35</v>
      </c>
      <c r="I10" s="21" t="s">
        <v>303</v>
      </c>
      <c r="J10" s="178">
        <f t="shared" si="0"/>
        <v>87.623132053765445</v>
      </c>
      <c r="K10" s="21" t="s">
        <v>258</v>
      </c>
      <c r="L10" s="178">
        <f t="shared" si="1"/>
        <v>121.72225088458356</v>
      </c>
      <c r="M10" s="21" t="s">
        <v>260</v>
      </c>
      <c r="N10" s="178">
        <f t="shared" si="2"/>
        <v>103.39387840798997</v>
      </c>
      <c r="O10" s="179">
        <f t="shared" si="3"/>
        <v>312.73926134633899</v>
      </c>
      <c r="Q10" s="251">
        <v>7</v>
      </c>
      <c r="R10" s="252" t="s">
        <v>620</v>
      </c>
      <c r="S10" s="253" t="s">
        <v>122</v>
      </c>
      <c r="T10" s="254" t="s">
        <v>141</v>
      </c>
      <c r="U10" s="252" t="s">
        <v>36</v>
      </c>
      <c r="V10" s="255" t="s">
        <v>431</v>
      </c>
      <c r="W10" s="252" t="s">
        <v>257</v>
      </c>
      <c r="X10" s="252" t="s">
        <v>259</v>
      </c>
      <c r="Y10" s="252" t="s">
        <v>308</v>
      </c>
      <c r="Z10" s="84"/>
    </row>
    <row r="11" spans="1:26" ht="13.5" customHeight="1" x14ac:dyDescent="0.2">
      <c r="A11" s="18">
        <v>8</v>
      </c>
      <c r="B11" s="54" t="s">
        <v>161</v>
      </c>
      <c r="C11" s="52" t="s">
        <v>105</v>
      </c>
      <c r="D11" s="51" t="s">
        <v>320</v>
      </c>
      <c r="F11" s="18">
        <v>3</v>
      </c>
      <c r="G11" s="20">
        <v>15</v>
      </c>
      <c r="H11" s="28" t="s">
        <v>36</v>
      </c>
      <c r="I11" s="21" t="s">
        <v>259</v>
      </c>
      <c r="J11" s="178">
        <f t="shared" si="0"/>
        <v>97.189396069316444</v>
      </c>
      <c r="K11" s="21" t="s">
        <v>257</v>
      </c>
      <c r="L11" s="178">
        <f t="shared" si="1"/>
        <v>121.61516688346762</v>
      </c>
      <c r="M11" s="21" t="s">
        <v>260</v>
      </c>
      <c r="N11" s="178">
        <f t="shared" si="2"/>
        <v>86.563667100268532</v>
      </c>
      <c r="O11" s="179">
        <f t="shared" si="3"/>
        <v>305.36823005305257</v>
      </c>
      <c r="Q11" s="251">
        <v>8</v>
      </c>
      <c r="R11" s="252" t="s">
        <v>621</v>
      </c>
      <c r="S11" s="253" t="s">
        <v>128</v>
      </c>
      <c r="T11" s="254" t="s">
        <v>385</v>
      </c>
      <c r="U11" s="252" t="s">
        <v>36</v>
      </c>
      <c r="V11" s="255" t="s">
        <v>587</v>
      </c>
      <c r="W11" s="252" t="s">
        <v>305</v>
      </c>
      <c r="X11" s="252" t="s">
        <v>261</v>
      </c>
      <c r="Y11" s="252" t="s">
        <v>253</v>
      </c>
      <c r="Z11" s="84"/>
    </row>
    <row r="12" spans="1:26" ht="13.5" customHeight="1" x14ac:dyDescent="0.2">
      <c r="A12" s="18">
        <v>9</v>
      </c>
      <c r="B12" s="54" t="s">
        <v>330</v>
      </c>
      <c r="C12" s="52" t="s">
        <v>208</v>
      </c>
      <c r="D12" s="51" t="s">
        <v>235</v>
      </c>
      <c r="F12" s="18" t="s">
        <v>260</v>
      </c>
      <c r="G12" s="20">
        <v>21</v>
      </c>
      <c r="H12" s="28" t="s">
        <v>35</v>
      </c>
      <c r="I12" s="21" t="s">
        <v>260</v>
      </c>
      <c r="J12" s="178">
        <f t="shared" si="0"/>
        <v>103.39387840798997</v>
      </c>
      <c r="K12" s="21" t="s">
        <v>303</v>
      </c>
      <c r="L12" s="178">
        <f t="shared" si="1"/>
        <v>87.623132053765445</v>
      </c>
      <c r="M12" s="21" t="s">
        <v>259</v>
      </c>
      <c r="N12" s="178">
        <f t="shared" si="2"/>
        <v>112.11484547227597</v>
      </c>
      <c r="O12" s="179">
        <f t="shared" si="3"/>
        <v>303.13185593403142</v>
      </c>
      <c r="Q12" s="251">
        <v>9</v>
      </c>
      <c r="R12" s="252" t="s">
        <v>247</v>
      </c>
      <c r="S12" s="253" t="s">
        <v>248</v>
      </c>
      <c r="T12" s="254" t="s">
        <v>622</v>
      </c>
      <c r="U12" s="252" t="s">
        <v>36</v>
      </c>
      <c r="V12" s="255" t="s">
        <v>623</v>
      </c>
      <c r="W12" s="252" t="s">
        <v>329</v>
      </c>
      <c r="X12" s="252" t="s">
        <v>260</v>
      </c>
      <c r="Y12" s="252" t="s">
        <v>329</v>
      </c>
      <c r="Z12" s="84"/>
    </row>
    <row r="13" spans="1:26" ht="13.5" customHeight="1" x14ac:dyDescent="0.2">
      <c r="A13" s="18">
        <v>10</v>
      </c>
      <c r="B13" s="54" t="s">
        <v>341</v>
      </c>
      <c r="C13" s="52" t="s">
        <v>140</v>
      </c>
      <c r="D13" s="51" t="s">
        <v>642</v>
      </c>
      <c r="F13" s="18" t="s">
        <v>261</v>
      </c>
      <c r="G13" s="20">
        <v>21</v>
      </c>
      <c r="H13" s="28" t="s">
        <v>35</v>
      </c>
      <c r="I13" s="21" t="s">
        <v>261</v>
      </c>
      <c r="J13" s="178">
        <f t="shared" si="0"/>
        <v>95.284634164554546</v>
      </c>
      <c r="K13" s="21" t="s">
        <v>259</v>
      </c>
      <c r="L13" s="178">
        <f t="shared" si="1"/>
        <v>112.11484547227597</v>
      </c>
      <c r="M13" s="21" t="s">
        <v>261</v>
      </c>
      <c r="N13" s="178">
        <f t="shared" si="2"/>
        <v>95.284634164554546</v>
      </c>
      <c r="O13" s="179">
        <f t="shared" si="3"/>
        <v>302.68411380138502</v>
      </c>
      <c r="Q13" s="251">
        <v>10</v>
      </c>
      <c r="R13" s="252" t="s">
        <v>624</v>
      </c>
      <c r="S13" s="253" t="s">
        <v>130</v>
      </c>
      <c r="T13" s="254" t="s">
        <v>625</v>
      </c>
      <c r="U13" s="252" t="s">
        <v>36</v>
      </c>
      <c r="V13" s="255" t="s">
        <v>626</v>
      </c>
      <c r="W13" s="252" t="s">
        <v>253</v>
      </c>
      <c r="X13" s="252" t="s">
        <v>308</v>
      </c>
      <c r="Y13" s="252" t="s">
        <v>261</v>
      </c>
      <c r="Z13" s="84"/>
    </row>
    <row r="14" spans="1:26" ht="13.5" customHeight="1" x14ac:dyDescent="0.2">
      <c r="A14" s="18">
        <v>11</v>
      </c>
      <c r="B14" s="54" t="s">
        <v>120</v>
      </c>
      <c r="C14" s="52" t="s">
        <v>123</v>
      </c>
      <c r="D14" s="51" t="s">
        <v>643</v>
      </c>
      <c r="F14" s="18" t="s">
        <v>303</v>
      </c>
      <c r="G14" s="20">
        <v>21</v>
      </c>
      <c r="H14" s="28" t="s">
        <v>35</v>
      </c>
      <c r="I14" s="21" t="s">
        <v>257</v>
      </c>
      <c r="J14" s="178">
        <f t="shared" si="0"/>
        <v>132.73109247690331</v>
      </c>
      <c r="K14" s="21" t="s">
        <v>261</v>
      </c>
      <c r="L14" s="178">
        <f t="shared" si="1"/>
        <v>95.284634164554546</v>
      </c>
      <c r="M14" s="21" t="s">
        <v>253</v>
      </c>
      <c r="N14" s="178">
        <f t="shared" si="2"/>
        <v>73.253821879553101</v>
      </c>
      <c r="O14" s="179">
        <f t="shared" si="3"/>
        <v>301.26954852101096</v>
      </c>
      <c r="Q14" s="251">
        <v>11</v>
      </c>
      <c r="R14" s="252" t="s">
        <v>627</v>
      </c>
      <c r="S14" s="253" t="s">
        <v>628</v>
      </c>
      <c r="T14" s="254" t="s">
        <v>168</v>
      </c>
      <c r="U14" s="252" t="s">
        <v>36</v>
      </c>
      <c r="V14" s="255" t="s">
        <v>629</v>
      </c>
      <c r="W14" s="252" t="s">
        <v>328</v>
      </c>
      <c r="X14" s="252">
        <v>14</v>
      </c>
      <c r="Y14" s="252" t="s">
        <v>259</v>
      </c>
      <c r="Z14" s="84"/>
    </row>
    <row r="15" spans="1:26" ht="13.5" customHeight="1" x14ac:dyDescent="0.2">
      <c r="A15" s="18">
        <v>12</v>
      </c>
      <c r="B15" s="54" t="s">
        <v>252</v>
      </c>
      <c r="C15" s="52" t="s">
        <v>114</v>
      </c>
      <c r="D15" s="51" t="s">
        <v>617</v>
      </c>
      <c r="F15" s="18">
        <v>4</v>
      </c>
      <c r="G15" s="20">
        <v>15</v>
      </c>
      <c r="H15" s="28" t="s">
        <v>36</v>
      </c>
      <c r="I15" s="21" t="s">
        <v>260</v>
      </c>
      <c r="J15" s="178">
        <f t="shared" si="0"/>
        <v>86.563667100268532</v>
      </c>
      <c r="K15" s="21" t="s">
        <v>305</v>
      </c>
      <c r="L15" s="178">
        <f t="shared" si="1"/>
        <v>57.759104147484486</v>
      </c>
      <c r="M15" s="21" t="s">
        <v>255</v>
      </c>
      <c r="N15" s="178">
        <f t="shared" si="2"/>
        <v>137.08639650291832</v>
      </c>
      <c r="O15" s="179">
        <f t="shared" si="3"/>
        <v>281.40916775067137</v>
      </c>
      <c r="Q15" s="251">
        <v>12</v>
      </c>
      <c r="R15" s="252" t="s">
        <v>319</v>
      </c>
      <c r="S15" s="253" t="s">
        <v>103</v>
      </c>
      <c r="T15" s="254" t="s">
        <v>148</v>
      </c>
      <c r="U15" s="252" t="s">
        <v>36</v>
      </c>
      <c r="V15" s="255" t="s">
        <v>629</v>
      </c>
      <c r="W15" s="252" t="s">
        <v>303</v>
      </c>
      <c r="X15" s="252" t="s">
        <v>253</v>
      </c>
      <c r="Y15" s="252" t="s">
        <v>309</v>
      </c>
      <c r="Z15" s="84"/>
    </row>
    <row r="16" spans="1:26" ht="13.5" customHeight="1" x14ac:dyDescent="0.2">
      <c r="A16" s="18">
        <v>13</v>
      </c>
      <c r="B16" s="54" t="s">
        <v>166</v>
      </c>
      <c r="C16" s="52" t="s">
        <v>115</v>
      </c>
      <c r="D16" s="51" t="s">
        <v>197</v>
      </c>
      <c r="F16" s="18">
        <v>1</v>
      </c>
      <c r="G16" s="20">
        <v>7</v>
      </c>
      <c r="H16" s="28" t="s">
        <v>34</v>
      </c>
      <c r="I16" s="21">
        <v>4</v>
      </c>
      <c r="J16" s="178">
        <f t="shared" si="0"/>
        <v>69.29475957717186</v>
      </c>
      <c r="K16" s="21" t="s">
        <v>254</v>
      </c>
      <c r="L16" s="178">
        <f t="shared" si="1"/>
        <v>142.25490200071283</v>
      </c>
      <c r="M16" s="21">
        <v>4</v>
      </c>
      <c r="N16" s="178">
        <f t="shared" si="2"/>
        <v>69.29475957717186</v>
      </c>
      <c r="O16" s="179">
        <f t="shared" si="3"/>
        <v>280.84442115505658</v>
      </c>
      <c r="Q16" s="251">
        <v>13</v>
      </c>
      <c r="R16" s="252" t="s">
        <v>343</v>
      </c>
      <c r="S16" s="253" t="s">
        <v>117</v>
      </c>
      <c r="T16" s="254" t="s">
        <v>630</v>
      </c>
      <c r="U16" s="252" t="s">
        <v>36</v>
      </c>
      <c r="V16" s="255" t="s">
        <v>631</v>
      </c>
      <c r="W16" s="252" t="s">
        <v>306</v>
      </c>
      <c r="X16" s="252" t="s">
        <v>309</v>
      </c>
      <c r="Y16" s="252" t="s">
        <v>303</v>
      </c>
      <c r="Z16" s="84"/>
    </row>
    <row r="17" spans="1:26" ht="13.5" customHeight="1" x14ac:dyDescent="0.2">
      <c r="A17" s="18">
        <v>14</v>
      </c>
      <c r="B17" s="54" t="s">
        <v>223</v>
      </c>
      <c r="C17" s="52" t="s">
        <v>227</v>
      </c>
      <c r="D17" s="51" t="s">
        <v>228</v>
      </c>
      <c r="F17" s="18">
        <v>5</v>
      </c>
      <c r="G17" s="20">
        <v>15</v>
      </c>
      <c r="H17" s="28" t="s">
        <v>36</v>
      </c>
      <c r="I17" s="21" t="s">
        <v>258</v>
      </c>
      <c r="J17" s="178">
        <f t="shared" si="0"/>
        <v>108.70156338638594</v>
      </c>
      <c r="K17" s="21" t="s">
        <v>258</v>
      </c>
      <c r="L17" s="178">
        <f t="shared" si="1"/>
        <v>108.70156338638594</v>
      </c>
      <c r="M17" s="21" t="s">
        <v>305</v>
      </c>
      <c r="N17" s="178">
        <f t="shared" si="2"/>
        <v>57.759104147484486</v>
      </c>
      <c r="O17" s="179">
        <f t="shared" si="3"/>
        <v>275.16223092025638</v>
      </c>
      <c r="Q17" s="251">
        <v>14</v>
      </c>
      <c r="R17" s="252" t="s">
        <v>632</v>
      </c>
      <c r="S17" s="253" t="s">
        <v>100</v>
      </c>
      <c r="T17" s="254" t="s">
        <v>150</v>
      </c>
      <c r="U17" s="252" t="s">
        <v>36</v>
      </c>
      <c r="V17" s="255" t="s">
        <v>633</v>
      </c>
      <c r="W17" s="252" t="s">
        <v>308</v>
      </c>
      <c r="X17" s="252" t="s">
        <v>306</v>
      </c>
      <c r="Y17" s="252" t="s">
        <v>328</v>
      </c>
      <c r="Z17" s="84"/>
    </row>
    <row r="18" spans="1:26" ht="13.5" customHeight="1" x14ac:dyDescent="0.2">
      <c r="A18" s="18">
        <v>15</v>
      </c>
      <c r="B18" s="54" t="s">
        <v>164</v>
      </c>
      <c r="C18" s="52" t="s">
        <v>76</v>
      </c>
      <c r="D18" s="51" t="s">
        <v>283</v>
      </c>
      <c r="F18" s="18">
        <v>2</v>
      </c>
      <c r="G18" s="20">
        <v>7</v>
      </c>
      <c r="H18" s="28" t="s">
        <v>34</v>
      </c>
      <c r="I18" s="21" t="s">
        <v>254</v>
      </c>
      <c r="J18" s="178">
        <f t="shared" si="0"/>
        <v>142.25490200071283</v>
      </c>
      <c r="K18" s="21" t="s">
        <v>255</v>
      </c>
      <c r="L18" s="178">
        <f t="shared" si="1"/>
        <v>112.91768793179949</v>
      </c>
      <c r="M18" s="21">
        <v>7</v>
      </c>
      <c r="N18" s="178">
        <f t="shared" si="2"/>
        <v>14.285714285714285</v>
      </c>
      <c r="O18" s="179">
        <f t="shared" si="3"/>
        <v>269.4583042182266</v>
      </c>
      <c r="Q18" s="251">
        <v>15</v>
      </c>
      <c r="R18" s="252" t="s">
        <v>249</v>
      </c>
      <c r="S18" s="253" t="s">
        <v>82</v>
      </c>
      <c r="T18" s="254" t="s">
        <v>634</v>
      </c>
      <c r="U18" s="252" t="s">
        <v>36</v>
      </c>
      <c r="V18" s="255" t="s">
        <v>635</v>
      </c>
      <c r="W18" s="252" t="s">
        <v>309</v>
      </c>
      <c r="X18" s="252" t="s">
        <v>328</v>
      </c>
      <c r="Y18" s="252" t="s">
        <v>25</v>
      </c>
      <c r="Z18" s="84"/>
    </row>
    <row r="19" spans="1:26" ht="13.5" customHeight="1" x14ac:dyDescent="0.2">
      <c r="A19" s="18">
        <v>16</v>
      </c>
      <c r="B19" s="54" t="s">
        <v>188</v>
      </c>
      <c r="C19" s="52" t="s">
        <v>189</v>
      </c>
      <c r="D19" s="51" t="s">
        <v>619</v>
      </c>
      <c r="F19" s="18">
        <v>6</v>
      </c>
      <c r="G19" s="20">
        <v>15</v>
      </c>
      <c r="H19" s="28" t="s">
        <v>36</v>
      </c>
      <c r="I19" s="21" t="s">
        <v>261</v>
      </c>
      <c r="J19" s="178">
        <f t="shared" si="0"/>
        <v>76.549660952071221</v>
      </c>
      <c r="K19" s="21" t="s">
        <v>303</v>
      </c>
      <c r="L19" s="178">
        <f t="shared" si="1"/>
        <v>66.983396936520222</v>
      </c>
      <c r="M19" s="21" t="s">
        <v>257</v>
      </c>
      <c r="N19" s="178">
        <f t="shared" si="2"/>
        <v>121.61516688346762</v>
      </c>
      <c r="O19" s="179">
        <f t="shared" si="3"/>
        <v>265.14822477205905</v>
      </c>
      <c r="Q19" s="137">
        <v>1</v>
      </c>
      <c r="R19" s="54" t="s">
        <v>166</v>
      </c>
      <c r="S19" s="52" t="s">
        <v>115</v>
      </c>
      <c r="T19" s="51" t="s">
        <v>197</v>
      </c>
      <c r="U19" s="54" t="s">
        <v>34</v>
      </c>
      <c r="V19" s="50">
        <v>9</v>
      </c>
      <c r="W19" s="54">
        <v>4</v>
      </c>
      <c r="X19" s="54" t="s">
        <v>254</v>
      </c>
      <c r="Y19" s="54">
        <v>4</v>
      </c>
      <c r="Z19" s="84"/>
    </row>
    <row r="20" spans="1:26" ht="13.5" customHeight="1" x14ac:dyDescent="0.2">
      <c r="A20" s="18">
        <v>17</v>
      </c>
      <c r="B20" s="54" t="s">
        <v>59</v>
      </c>
      <c r="C20" s="52" t="s">
        <v>85</v>
      </c>
      <c r="D20" s="51" t="s">
        <v>345</v>
      </c>
      <c r="F20" s="18">
        <v>3</v>
      </c>
      <c r="G20" s="20">
        <v>7</v>
      </c>
      <c r="H20" s="28" t="s">
        <v>34</v>
      </c>
      <c r="I20" s="21" t="s">
        <v>259</v>
      </c>
      <c r="J20" s="178">
        <f t="shared" si="0"/>
        <v>50.163544641054756</v>
      </c>
      <c r="K20" s="21" t="s">
        <v>258</v>
      </c>
      <c r="L20" s="178">
        <f t="shared" si="1"/>
        <v>69.29475957717186</v>
      </c>
      <c r="M20" s="21">
        <v>1</v>
      </c>
      <c r="N20" s="178">
        <f t="shared" si="2"/>
        <v>142.25490200071283</v>
      </c>
      <c r="O20" s="179">
        <f t="shared" si="3"/>
        <v>261.71320621893943</v>
      </c>
      <c r="Q20" s="137">
        <v>2</v>
      </c>
      <c r="R20" s="54" t="s">
        <v>164</v>
      </c>
      <c r="S20" s="52" t="s">
        <v>76</v>
      </c>
      <c r="T20" s="51" t="s">
        <v>283</v>
      </c>
      <c r="U20" s="54" t="s">
        <v>34</v>
      </c>
      <c r="V20" s="50">
        <v>10</v>
      </c>
      <c r="W20" s="54" t="s">
        <v>254</v>
      </c>
      <c r="X20" s="54" t="s">
        <v>255</v>
      </c>
      <c r="Y20" s="54">
        <v>7</v>
      </c>
      <c r="Z20" s="84"/>
    </row>
    <row r="21" spans="1:26" ht="13.5" customHeight="1" x14ac:dyDescent="0.2">
      <c r="A21" s="18">
        <v>18</v>
      </c>
      <c r="B21" s="54" t="s">
        <v>195</v>
      </c>
      <c r="C21" s="52" t="s">
        <v>196</v>
      </c>
      <c r="D21" s="51" t="s">
        <v>636</v>
      </c>
      <c r="F21" s="18">
        <v>4</v>
      </c>
      <c r="G21" s="20">
        <v>7</v>
      </c>
      <c r="H21" s="28" t="s">
        <v>34</v>
      </c>
      <c r="I21" s="21" t="s">
        <v>255</v>
      </c>
      <c r="J21" s="178">
        <f t="shared" si="0"/>
        <v>112.91768793179949</v>
      </c>
      <c r="K21" s="21" t="s">
        <v>257</v>
      </c>
      <c r="L21" s="178">
        <f t="shared" si="1"/>
        <v>89.827410693301147</v>
      </c>
      <c r="M21" s="21">
        <v>5</v>
      </c>
      <c r="N21" s="178">
        <f t="shared" si="2"/>
        <v>50.163544641054756</v>
      </c>
      <c r="O21" s="179">
        <f t="shared" si="3"/>
        <v>252.90864326615539</v>
      </c>
      <c r="Q21" s="137">
        <v>3</v>
      </c>
      <c r="R21" s="54" t="s">
        <v>59</v>
      </c>
      <c r="S21" s="52" t="s">
        <v>85</v>
      </c>
      <c r="T21" s="51" t="s">
        <v>345</v>
      </c>
      <c r="U21" s="54" t="s">
        <v>34</v>
      </c>
      <c r="V21" s="50">
        <v>10</v>
      </c>
      <c r="W21" s="54" t="s">
        <v>259</v>
      </c>
      <c r="X21" s="54" t="s">
        <v>258</v>
      </c>
      <c r="Y21" s="54">
        <v>1</v>
      </c>
      <c r="Z21" s="84"/>
    </row>
    <row r="22" spans="1:26" ht="13.5" customHeight="1" x14ac:dyDescent="0.2">
      <c r="A22" s="18">
        <v>19</v>
      </c>
      <c r="B22" s="54" t="s">
        <v>620</v>
      </c>
      <c r="C22" s="52" t="s">
        <v>122</v>
      </c>
      <c r="D22" s="51" t="s">
        <v>141</v>
      </c>
      <c r="F22" s="18">
        <v>7</v>
      </c>
      <c r="G22" s="20">
        <v>15</v>
      </c>
      <c r="H22" s="28" t="s">
        <v>36</v>
      </c>
      <c r="I22" s="21" t="s">
        <v>257</v>
      </c>
      <c r="J22" s="178">
        <f t="shared" si="0"/>
        <v>121.61516688346762</v>
      </c>
      <c r="K22" s="21" t="s">
        <v>259</v>
      </c>
      <c r="L22" s="178">
        <f t="shared" si="1"/>
        <v>97.189396069316444</v>
      </c>
      <c r="M22" s="21" t="s">
        <v>308</v>
      </c>
      <c r="N22" s="178">
        <f t="shared" si="2"/>
        <v>31.51216731706949</v>
      </c>
      <c r="O22" s="179">
        <f t="shared" si="3"/>
        <v>250.31673026985357</v>
      </c>
      <c r="Q22" s="137">
        <v>4</v>
      </c>
      <c r="R22" s="54" t="s">
        <v>195</v>
      </c>
      <c r="S22" s="52" t="s">
        <v>196</v>
      </c>
      <c r="T22" s="51" t="s">
        <v>636</v>
      </c>
      <c r="U22" s="54" t="s">
        <v>34</v>
      </c>
      <c r="V22" s="50">
        <v>10</v>
      </c>
      <c r="W22" s="54" t="s">
        <v>255</v>
      </c>
      <c r="X22" s="54" t="s">
        <v>257</v>
      </c>
      <c r="Y22" s="54">
        <v>5</v>
      </c>
      <c r="Z22" s="84"/>
    </row>
    <row r="23" spans="1:26" ht="13.5" customHeight="1" x14ac:dyDescent="0.2">
      <c r="A23" s="18">
        <v>20</v>
      </c>
      <c r="B23" s="54" t="s">
        <v>637</v>
      </c>
      <c r="C23" s="52" t="s">
        <v>86</v>
      </c>
      <c r="D23" s="51" t="s">
        <v>638</v>
      </c>
      <c r="F23" s="18">
        <v>5</v>
      </c>
      <c r="G23" s="20">
        <v>7</v>
      </c>
      <c r="H23" s="28" t="s">
        <v>34</v>
      </c>
      <c r="I23" s="21" t="s">
        <v>258</v>
      </c>
      <c r="J23" s="178">
        <f t="shared" si="0"/>
        <v>69.29475957717186</v>
      </c>
      <c r="K23" s="21" t="s">
        <v>259</v>
      </c>
      <c r="L23" s="178">
        <f t="shared" si="1"/>
        <v>50.163544641054756</v>
      </c>
      <c r="M23" s="21">
        <v>2</v>
      </c>
      <c r="N23" s="178">
        <f t="shared" si="2"/>
        <v>112.91768793179949</v>
      </c>
      <c r="O23" s="179">
        <f t="shared" si="3"/>
        <v>232.37599215002609</v>
      </c>
      <c r="Q23" s="137">
        <v>5</v>
      </c>
      <c r="R23" s="54" t="s">
        <v>637</v>
      </c>
      <c r="S23" s="52" t="s">
        <v>86</v>
      </c>
      <c r="T23" s="51" t="s">
        <v>638</v>
      </c>
      <c r="U23" s="54" t="s">
        <v>34</v>
      </c>
      <c r="V23" s="50">
        <v>11</v>
      </c>
      <c r="W23" s="54" t="s">
        <v>258</v>
      </c>
      <c r="X23" s="54" t="s">
        <v>259</v>
      </c>
      <c r="Y23" s="54">
        <v>2</v>
      </c>
      <c r="Z23" s="84"/>
    </row>
    <row r="24" spans="1:26" ht="13.5" customHeight="1" x14ac:dyDescent="0.2">
      <c r="A24" s="18">
        <v>21</v>
      </c>
      <c r="B24" s="54" t="s">
        <v>644</v>
      </c>
      <c r="C24" s="52" t="s">
        <v>124</v>
      </c>
      <c r="D24" s="51" t="s">
        <v>645</v>
      </c>
      <c r="F24" s="18" t="s">
        <v>305</v>
      </c>
      <c r="G24" s="20">
        <v>21</v>
      </c>
      <c r="H24" s="28" t="s">
        <v>35</v>
      </c>
      <c r="I24" s="21" t="s">
        <v>305</v>
      </c>
      <c r="J24" s="178">
        <f t="shared" si="0"/>
        <v>80.303601169491628</v>
      </c>
      <c r="K24" s="21" t="s">
        <v>305</v>
      </c>
      <c r="L24" s="178">
        <f t="shared" si="1"/>
        <v>80.303601169491628</v>
      </c>
      <c r="M24" s="21" t="s">
        <v>308</v>
      </c>
      <c r="N24" s="178">
        <f t="shared" si="2"/>
        <v>59.770950053362334</v>
      </c>
      <c r="O24" s="179">
        <f t="shared" si="3"/>
        <v>220.37815239234558</v>
      </c>
      <c r="Q24" s="137">
        <v>6</v>
      </c>
      <c r="R24" s="54" t="s">
        <v>176</v>
      </c>
      <c r="S24" s="52" t="s">
        <v>77</v>
      </c>
      <c r="T24" s="51" t="s">
        <v>639</v>
      </c>
      <c r="U24" s="54" t="s">
        <v>34</v>
      </c>
      <c r="V24" s="50">
        <v>15</v>
      </c>
      <c r="W24" s="54" t="s">
        <v>260</v>
      </c>
      <c r="X24" s="54" t="s">
        <v>260</v>
      </c>
      <c r="Y24" s="54">
        <v>3</v>
      </c>
      <c r="Z24" s="84"/>
    </row>
    <row r="25" spans="1:26" ht="13.5" customHeight="1" x14ac:dyDescent="0.2">
      <c r="A25" s="18">
        <v>22</v>
      </c>
      <c r="B25" s="54" t="s">
        <v>647</v>
      </c>
      <c r="C25" s="52" t="s">
        <v>177</v>
      </c>
      <c r="D25" s="51" t="s">
        <v>349</v>
      </c>
      <c r="F25" s="18" t="s">
        <v>253</v>
      </c>
      <c r="G25" s="20">
        <v>21</v>
      </c>
      <c r="H25" s="28" t="s">
        <v>35</v>
      </c>
      <c r="I25" s="21" t="s">
        <v>253</v>
      </c>
      <c r="J25" s="178">
        <f t="shared" si="0"/>
        <v>73.253821879553101</v>
      </c>
      <c r="K25" s="21" t="s">
        <v>308</v>
      </c>
      <c r="L25" s="178">
        <f t="shared" si="1"/>
        <v>59.770950053362334</v>
      </c>
      <c r="M25" s="21" t="s">
        <v>328</v>
      </c>
      <c r="N25" s="178">
        <f t="shared" si="2"/>
        <v>53.270939978496983</v>
      </c>
      <c r="O25" s="179">
        <f t="shared" si="3"/>
        <v>186.29571191141241</v>
      </c>
      <c r="Q25" s="137">
        <v>7</v>
      </c>
      <c r="R25" s="54" t="s">
        <v>542</v>
      </c>
      <c r="S25" s="52" t="s">
        <v>109</v>
      </c>
      <c r="T25" s="51" t="s">
        <v>543</v>
      </c>
      <c r="U25" s="54" t="s">
        <v>34</v>
      </c>
      <c r="V25" s="50">
        <v>20</v>
      </c>
      <c r="W25" s="54" t="s">
        <v>261</v>
      </c>
      <c r="X25" s="54" t="s">
        <v>261</v>
      </c>
      <c r="Y25" s="54">
        <v>6</v>
      </c>
      <c r="Z25" s="84"/>
    </row>
    <row r="26" spans="1:26" ht="13.5" customHeight="1" x14ac:dyDescent="0.2">
      <c r="A26" s="18">
        <v>23</v>
      </c>
      <c r="B26" s="54" t="s">
        <v>621</v>
      </c>
      <c r="C26" s="52" t="s">
        <v>128</v>
      </c>
      <c r="D26" s="51" t="s">
        <v>385</v>
      </c>
      <c r="F26" s="18">
        <v>8</v>
      </c>
      <c r="G26" s="20">
        <v>15</v>
      </c>
      <c r="H26" s="28" t="s">
        <v>36</v>
      </c>
      <c r="I26" s="21" t="s">
        <v>305</v>
      </c>
      <c r="J26" s="178">
        <f t="shared" si="0"/>
        <v>57.759104147484486</v>
      </c>
      <c r="K26" s="21" t="s">
        <v>261</v>
      </c>
      <c r="L26" s="178">
        <f t="shared" si="1"/>
        <v>76.549660952071221</v>
      </c>
      <c r="M26" s="21" t="s">
        <v>253</v>
      </c>
      <c r="N26" s="178">
        <f t="shared" si="2"/>
        <v>48.80456295278406</v>
      </c>
      <c r="O26" s="179">
        <f t="shared" si="3"/>
        <v>183.11332805233977</v>
      </c>
      <c r="Q26" s="251" t="s">
        <v>254</v>
      </c>
      <c r="R26" s="252" t="s">
        <v>171</v>
      </c>
      <c r="S26" s="253" t="s">
        <v>547</v>
      </c>
      <c r="T26" s="254" t="s">
        <v>548</v>
      </c>
      <c r="U26" s="252" t="s">
        <v>35</v>
      </c>
      <c r="V26" s="255" t="s">
        <v>418</v>
      </c>
      <c r="W26" s="252" t="s">
        <v>254</v>
      </c>
      <c r="X26" s="252" t="s">
        <v>254</v>
      </c>
      <c r="Y26" s="252" t="s">
        <v>254</v>
      </c>
      <c r="Z26" s="84"/>
    </row>
    <row r="27" spans="1:26" ht="13.5" customHeight="1" x14ac:dyDescent="0.2">
      <c r="A27" s="18">
        <v>24</v>
      </c>
      <c r="B27" s="54" t="s">
        <v>250</v>
      </c>
      <c r="C27" s="52" t="s">
        <v>108</v>
      </c>
      <c r="D27" s="51" t="s">
        <v>172</v>
      </c>
      <c r="F27" s="18" t="s">
        <v>329</v>
      </c>
      <c r="G27" s="20">
        <v>21</v>
      </c>
      <c r="H27" s="28" t="s">
        <v>35</v>
      </c>
      <c r="I27" s="21" t="s">
        <v>308</v>
      </c>
      <c r="J27" s="178">
        <f t="shared" si="0"/>
        <v>59.770950053362334</v>
      </c>
      <c r="K27" s="21" t="s">
        <v>253</v>
      </c>
      <c r="L27" s="178">
        <f t="shared" si="1"/>
        <v>73.253821879553101</v>
      </c>
      <c r="M27" s="21" t="s">
        <v>306</v>
      </c>
      <c r="N27" s="178">
        <f t="shared" si="2"/>
        <v>40.63973511724523</v>
      </c>
      <c r="O27" s="179">
        <f t="shared" si="3"/>
        <v>173.66450705016067</v>
      </c>
      <c r="Q27" s="251" t="s">
        <v>255</v>
      </c>
      <c r="R27" s="252" t="s">
        <v>503</v>
      </c>
      <c r="S27" s="253" t="s">
        <v>504</v>
      </c>
      <c r="T27" s="254" t="s">
        <v>640</v>
      </c>
      <c r="U27" s="252" t="s">
        <v>35</v>
      </c>
      <c r="V27" s="255" t="s">
        <v>466</v>
      </c>
      <c r="W27" s="252" t="s">
        <v>255</v>
      </c>
      <c r="X27" s="252" t="s">
        <v>255</v>
      </c>
      <c r="Y27" s="252" t="s">
        <v>257</v>
      </c>
      <c r="Z27" s="84"/>
    </row>
    <row r="28" spans="1:26" ht="13.5" customHeight="1" x14ac:dyDescent="0.2">
      <c r="A28" s="18">
        <v>25</v>
      </c>
      <c r="B28" s="54" t="s">
        <v>247</v>
      </c>
      <c r="C28" s="52" t="s">
        <v>248</v>
      </c>
      <c r="D28" s="51" t="s">
        <v>622</v>
      </c>
      <c r="F28" s="18">
        <v>9</v>
      </c>
      <c r="G28" s="20">
        <v>15</v>
      </c>
      <c r="H28" s="28" t="s">
        <v>36</v>
      </c>
      <c r="I28" s="21" t="s">
        <v>329</v>
      </c>
      <c r="J28" s="178">
        <f t="shared" si="0"/>
        <v>40.068262028206135</v>
      </c>
      <c r="K28" s="21" t="s">
        <v>260</v>
      </c>
      <c r="L28" s="178">
        <f t="shared" si="1"/>
        <v>86.563667100268532</v>
      </c>
      <c r="M28" s="21" t="s">
        <v>329</v>
      </c>
      <c r="N28" s="178">
        <f t="shared" si="2"/>
        <v>40.068262028206135</v>
      </c>
      <c r="O28" s="179">
        <f t="shared" si="3"/>
        <v>166.7001911566808</v>
      </c>
      <c r="Q28" s="251" t="s">
        <v>257</v>
      </c>
      <c r="R28" s="252" t="s">
        <v>287</v>
      </c>
      <c r="S28" s="253" t="s">
        <v>288</v>
      </c>
      <c r="T28" s="254" t="s">
        <v>137</v>
      </c>
      <c r="U28" s="252" t="s">
        <v>35</v>
      </c>
      <c r="V28" s="255" t="s">
        <v>603</v>
      </c>
      <c r="W28" s="252" t="s">
        <v>258</v>
      </c>
      <c r="X28" s="252" t="s">
        <v>257</v>
      </c>
      <c r="Y28" s="252" t="s">
        <v>258</v>
      </c>
      <c r="Z28" s="84"/>
    </row>
    <row r="29" spans="1:26" ht="13.5" customHeight="1" x14ac:dyDescent="0.2">
      <c r="A29" s="18">
        <v>26</v>
      </c>
      <c r="B29" s="54" t="s">
        <v>244</v>
      </c>
      <c r="C29" s="52" t="s">
        <v>649</v>
      </c>
      <c r="D29" s="51" t="s">
        <v>650</v>
      </c>
      <c r="F29" s="18" t="s">
        <v>308</v>
      </c>
      <c r="G29" s="20">
        <v>21</v>
      </c>
      <c r="H29" s="28" t="s">
        <v>35</v>
      </c>
      <c r="I29" s="21" t="s">
        <v>329</v>
      </c>
      <c r="J29" s="178">
        <f t="shared" si="0"/>
        <v>66.422282859737095</v>
      </c>
      <c r="K29" s="21" t="s">
        <v>328</v>
      </c>
      <c r="L29" s="178">
        <f t="shared" si="1"/>
        <v>53.270939978496983</v>
      </c>
      <c r="M29" s="21" t="s">
        <v>309</v>
      </c>
      <c r="N29" s="178">
        <f t="shared" si="2"/>
        <v>46.899801048022155</v>
      </c>
      <c r="O29" s="179">
        <f t="shared" si="3"/>
        <v>166.59302388625622</v>
      </c>
      <c r="Q29" s="251" t="s">
        <v>258</v>
      </c>
      <c r="R29" s="252" t="s">
        <v>251</v>
      </c>
      <c r="S29" s="253" t="s">
        <v>113</v>
      </c>
      <c r="T29" s="254" t="s">
        <v>641</v>
      </c>
      <c r="U29" s="252" t="s">
        <v>35</v>
      </c>
      <c r="V29" s="255" t="s">
        <v>475</v>
      </c>
      <c r="W29" s="252" t="s">
        <v>259</v>
      </c>
      <c r="X29" s="252" t="s">
        <v>260</v>
      </c>
      <c r="Y29" s="252" t="s">
        <v>255</v>
      </c>
      <c r="Z29" s="84"/>
    </row>
    <row r="30" spans="1:26" ht="13.5" customHeight="1" x14ac:dyDescent="0.2">
      <c r="A30" s="18">
        <v>27</v>
      </c>
      <c r="B30" s="54" t="s">
        <v>262</v>
      </c>
      <c r="C30" s="52" t="s">
        <v>245</v>
      </c>
      <c r="D30" s="51" t="s">
        <v>263</v>
      </c>
      <c r="F30" s="18" t="s">
        <v>328</v>
      </c>
      <c r="G30" s="20">
        <v>21</v>
      </c>
      <c r="H30" s="28" t="s">
        <v>35</v>
      </c>
      <c r="I30" s="21" t="s">
        <v>328</v>
      </c>
      <c r="J30" s="178">
        <f t="shared" si="0"/>
        <v>53.270939978496983</v>
      </c>
      <c r="K30" s="21" t="s">
        <v>306</v>
      </c>
      <c r="L30" s="178">
        <f t="shared" si="1"/>
        <v>40.63973511724523</v>
      </c>
      <c r="M30" s="21" t="s">
        <v>329</v>
      </c>
      <c r="N30" s="178">
        <f t="shared" si="2"/>
        <v>66.422282859737095</v>
      </c>
      <c r="O30" s="179">
        <f t="shared" si="3"/>
        <v>160.33295795547932</v>
      </c>
      <c r="Q30" s="251" t="s">
        <v>259</v>
      </c>
      <c r="R30" s="252" t="s">
        <v>375</v>
      </c>
      <c r="S30" s="253" t="s">
        <v>143</v>
      </c>
      <c r="T30" s="254" t="s">
        <v>376</v>
      </c>
      <c r="U30" s="252" t="s">
        <v>35</v>
      </c>
      <c r="V30" s="255" t="s">
        <v>576</v>
      </c>
      <c r="W30" s="252" t="s">
        <v>303</v>
      </c>
      <c r="X30" s="252" t="s">
        <v>258</v>
      </c>
      <c r="Y30" s="252" t="s">
        <v>260</v>
      </c>
      <c r="Z30" s="84"/>
    </row>
    <row r="31" spans="1:26" ht="13.5" customHeight="1" x14ac:dyDescent="0.2">
      <c r="A31" s="18">
        <v>28</v>
      </c>
      <c r="B31" s="54" t="s">
        <v>624</v>
      </c>
      <c r="C31" s="52" t="s">
        <v>130</v>
      </c>
      <c r="D31" s="51" t="s">
        <v>625</v>
      </c>
      <c r="F31" s="18">
        <v>10</v>
      </c>
      <c r="G31" s="20">
        <v>15</v>
      </c>
      <c r="H31" s="28" t="s">
        <v>36</v>
      </c>
      <c r="I31" s="21" t="s">
        <v>253</v>
      </c>
      <c r="J31" s="178">
        <f t="shared" si="0"/>
        <v>48.80456295278406</v>
      </c>
      <c r="K31" s="21" t="s">
        <v>308</v>
      </c>
      <c r="L31" s="178">
        <f t="shared" si="1"/>
        <v>31.51216731706949</v>
      </c>
      <c r="M31" s="21" t="s">
        <v>261</v>
      </c>
      <c r="N31" s="178">
        <f t="shared" si="2"/>
        <v>76.549660952071221</v>
      </c>
      <c r="O31" s="179">
        <f t="shared" si="3"/>
        <v>156.86639122192477</v>
      </c>
      <c r="Q31" s="251" t="s">
        <v>260</v>
      </c>
      <c r="R31" s="252" t="s">
        <v>330</v>
      </c>
      <c r="S31" s="253" t="s">
        <v>208</v>
      </c>
      <c r="T31" s="254" t="s">
        <v>235</v>
      </c>
      <c r="U31" s="252" t="s">
        <v>35</v>
      </c>
      <c r="V31" s="255" t="s">
        <v>579</v>
      </c>
      <c r="W31" s="252" t="s">
        <v>260</v>
      </c>
      <c r="X31" s="252" t="s">
        <v>303</v>
      </c>
      <c r="Y31" s="252" t="s">
        <v>259</v>
      </c>
      <c r="Z31" s="84"/>
    </row>
    <row r="32" spans="1:26" ht="13.5" customHeight="1" x14ac:dyDescent="0.2">
      <c r="A32" s="18">
        <v>29</v>
      </c>
      <c r="B32" s="54" t="s">
        <v>653</v>
      </c>
      <c r="C32" s="52" t="s">
        <v>129</v>
      </c>
      <c r="D32" s="51" t="s">
        <v>654</v>
      </c>
      <c r="F32" s="18" t="s">
        <v>309</v>
      </c>
      <c r="G32" s="20">
        <v>21</v>
      </c>
      <c r="H32" s="28" t="s">
        <v>35</v>
      </c>
      <c r="I32" s="21" t="s">
        <v>306</v>
      </c>
      <c r="J32" s="178">
        <f t="shared" si="0"/>
        <v>40.63973511724523</v>
      </c>
      <c r="K32" s="21" t="s">
        <v>250</v>
      </c>
      <c r="L32" s="178">
        <f t="shared" si="1"/>
        <v>34.476394175328295</v>
      </c>
      <c r="M32" s="21" t="s">
        <v>305</v>
      </c>
      <c r="N32" s="178">
        <f t="shared" si="2"/>
        <v>80.303601169491628</v>
      </c>
      <c r="O32" s="179">
        <f t="shared" si="3"/>
        <v>155.41973046206516</v>
      </c>
      <c r="Q32" s="251" t="s">
        <v>261</v>
      </c>
      <c r="R32" s="252" t="s">
        <v>341</v>
      </c>
      <c r="S32" s="253" t="s">
        <v>140</v>
      </c>
      <c r="T32" s="254" t="s">
        <v>642</v>
      </c>
      <c r="U32" s="252" t="s">
        <v>35</v>
      </c>
      <c r="V32" s="255" t="s">
        <v>579</v>
      </c>
      <c r="W32" s="252" t="s">
        <v>261</v>
      </c>
      <c r="X32" s="252" t="s">
        <v>259</v>
      </c>
      <c r="Y32" s="252" t="s">
        <v>261</v>
      </c>
    </row>
    <row r="33" spans="1:25" ht="13.5" customHeight="1" x14ac:dyDescent="0.2">
      <c r="A33" s="18">
        <v>30</v>
      </c>
      <c r="B33" s="54" t="s">
        <v>176</v>
      </c>
      <c r="C33" s="52" t="s">
        <v>77</v>
      </c>
      <c r="D33" s="51" t="s">
        <v>639</v>
      </c>
      <c r="F33" s="18">
        <v>6</v>
      </c>
      <c r="G33" s="20">
        <v>7</v>
      </c>
      <c r="H33" s="28" t="s">
        <v>34</v>
      </c>
      <c r="I33" s="21" t="s">
        <v>260</v>
      </c>
      <c r="J33" s="178">
        <f t="shared" si="0"/>
        <v>31.91876805295923</v>
      </c>
      <c r="K33" s="21" t="s">
        <v>260</v>
      </c>
      <c r="L33" s="178">
        <f t="shared" si="1"/>
        <v>31.91876805295923</v>
      </c>
      <c r="M33" s="21">
        <v>3</v>
      </c>
      <c r="N33" s="178">
        <f t="shared" si="2"/>
        <v>89.827410693301147</v>
      </c>
      <c r="O33" s="179">
        <f t="shared" si="3"/>
        <v>153.66494679921959</v>
      </c>
      <c r="Q33" s="251" t="s">
        <v>303</v>
      </c>
      <c r="R33" s="252" t="s">
        <v>120</v>
      </c>
      <c r="S33" s="253" t="s">
        <v>123</v>
      </c>
      <c r="T33" s="254" t="s">
        <v>643</v>
      </c>
      <c r="U33" s="252" t="s">
        <v>35</v>
      </c>
      <c r="V33" s="255" t="s">
        <v>431</v>
      </c>
      <c r="W33" s="252" t="s">
        <v>257</v>
      </c>
      <c r="X33" s="252" t="s">
        <v>261</v>
      </c>
      <c r="Y33" s="252" t="s">
        <v>253</v>
      </c>
    </row>
    <row r="34" spans="1:25" ht="13.5" customHeight="1" x14ac:dyDescent="0.2">
      <c r="A34" s="18">
        <v>31</v>
      </c>
      <c r="B34" s="54" t="s">
        <v>253</v>
      </c>
      <c r="C34" s="52" t="s">
        <v>236</v>
      </c>
      <c r="D34" s="51" t="s">
        <v>237</v>
      </c>
      <c r="F34" s="18" t="s">
        <v>306</v>
      </c>
      <c r="G34" s="20">
        <v>21</v>
      </c>
      <c r="H34" s="28" t="s">
        <v>35</v>
      </c>
      <c r="I34" s="21" t="s">
        <v>309</v>
      </c>
      <c r="J34" s="178">
        <f t="shared" si="0"/>
        <v>46.899801048022155</v>
      </c>
      <c r="K34" s="21" t="s">
        <v>329</v>
      </c>
      <c r="L34" s="178">
        <f t="shared" si="1"/>
        <v>66.422282859737095</v>
      </c>
      <c r="M34" s="21" t="s">
        <v>250</v>
      </c>
      <c r="N34" s="178">
        <f t="shared" si="2"/>
        <v>34.476394175328295</v>
      </c>
      <c r="O34" s="179">
        <f t="shared" si="3"/>
        <v>147.79847808308756</v>
      </c>
      <c r="Q34" s="251" t="s">
        <v>305</v>
      </c>
      <c r="R34" s="252" t="s">
        <v>644</v>
      </c>
      <c r="S34" s="253" t="s">
        <v>124</v>
      </c>
      <c r="T34" s="254" t="s">
        <v>645</v>
      </c>
      <c r="U34" s="252" t="s">
        <v>35</v>
      </c>
      <c r="V34" s="255" t="s">
        <v>646</v>
      </c>
      <c r="W34" s="252" t="s">
        <v>305</v>
      </c>
      <c r="X34" s="252" t="s">
        <v>305</v>
      </c>
      <c r="Y34" s="252" t="s">
        <v>308</v>
      </c>
    </row>
    <row r="35" spans="1:25" ht="13.5" customHeight="1" x14ac:dyDescent="0.2">
      <c r="A35" s="18">
        <v>32</v>
      </c>
      <c r="B35" s="54" t="s">
        <v>656</v>
      </c>
      <c r="C35" s="52" t="s">
        <v>246</v>
      </c>
      <c r="D35" s="51" t="s">
        <v>657</v>
      </c>
      <c r="F35" s="18" t="s">
        <v>250</v>
      </c>
      <c r="G35" s="20">
        <v>21</v>
      </c>
      <c r="H35" s="28" t="s">
        <v>35</v>
      </c>
      <c r="I35" s="21" t="s">
        <v>307</v>
      </c>
      <c r="J35" s="178">
        <f t="shared" si="0"/>
        <v>28.398042477306074</v>
      </c>
      <c r="K35" s="21" t="s">
        <v>307</v>
      </c>
      <c r="L35" s="178">
        <f t="shared" si="1"/>
        <v>28.398042477306074</v>
      </c>
      <c r="M35" s="21" t="s">
        <v>303</v>
      </c>
      <c r="N35" s="178">
        <f t="shared" si="2"/>
        <v>87.623132053765445</v>
      </c>
      <c r="O35" s="179">
        <f t="shared" si="3"/>
        <v>144.41921700837759</v>
      </c>
      <c r="Q35" s="251" t="s">
        <v>253</v>
      </c>
      <c r="R35" s="252" t="s">
        <v>647</v>
      </c>
      <c r="S35" s="253" t="s">
        <v>177</v>
      </c>
      <c r="T35" s="254" t="s">
        <v>349</v>
      </c>
      <c r="U35" s="252" t="s">
        <v>35</v>
      </c>
      <c r="V35" s="255" t="s">
        <v>648</v>
      </c>
      <c r="W35" s="252" t="s">
        <v>253</v>
      </c>
      <c r="X35" s="252" t="s">
        <v>308</v>
      </c>
      <c r="Y35" s="252" t="s">
        <v>328</v>
      </c>
    </row>
    <row r="36" spans="1:25" ht="13.5" customHeight="1" x14ac:dyDescent="0.2">
      <c r="A36" s="18">
        <v>33</v>
      </c>
      <c r="B36" s="54" t="s">
        <v>627</v>
      </c>
      <c r="C36" s="52" t="s">
        <v>628</v>
      </c>
      <c r="D36" s="51" t="s">
        <v>168</v>
      </c>
      <c r="F36" s="18">
        <v>11</v>
      </c>
      <c r="G36" s="20">
        <v>15</v>
      </c>
      <c r="H36" s="28" t="s">
        <v>36</v>
      </c>
      <c r="I36" s="21" t="s">
        <v>328</v>
      </c>
      <c r="J36" s="178">
        <f t="shared" si="0"/>
        <v>23.10739533744222</v>
      </c>
      <c r="K36" s="21">
        <v>14</v>
      </c>
      <c r="L36" s="178">
        <f t="shared" si="1"/>
        <v>14.831494502205494</v>
      </c>
      <c r="M36" s="21" t="s">
        <v>259</v>
      </c>
      <c r="N36" s="178">
        <f t="shared" si="2"/>
        <v>97.189396069316444</v>
      </c>
      <c r="O36" s="179">
        <f t="shared" si="3"/>
        <v>135.12828590896416</v>
      </c>
      <c r="Q36" s="251" t="s">
        <v>329</v>
      </c>
      <c r="R36" s="252" t="s">
        <v>250</v>
      </c>
      <c r="S36" s="253" t="s">
        <v>108</v>
      </c>
      <c r="T36" s="254" t="s">
        <v>172</v>
      </c>
      <c r="U36" s="252" t="s">
        <v>35</v>
      </c>
      <c r="V36" s="255" t="s">
        <v>631</v>
      </c>
      <c r="W36" s="252" t="s">
        <v>308</v>
      </c>
      <c r="X36" s="252" t="s">
        <v>253</v>
      </c>
      <c r="Y36" s="252" t="s">
        <v>306</v>
      </c>
    </row>
    <row r="37" spans="1:25" ht="13.5" customHeight="1" x14ac:dyDescent="0.2">
      <c r="A37" s="18">
        <v>34</v>
      </c>
      <c r="B37" s="54" t="s">
        <v>319</v>
      </c>
      <c r="C37" s="52" t="s">
        <v>103</v>
      </c>
      <c r="D37" s="51" t="s">
        <v>148</v>
      </c>
      <c r="F37" s="18">
        <v>12</v>
      </c>
      <c r="G37" s="20">
        <v>15</v>
      </c>
      <c r="H37" s="28" t="s">
        <v>36</v>
      </c>
      <c r="I37" s="21" t="s">
        <v>303</v>
      </c>
      <c r="J37" s="178">
        <f t="shared" si="0"/>
        <v>66.983396936520222</v>
      </c>
      <c r="K37" s="21" t="s">
        <v>253</v>
      </c>
      <c r="L37" s="178">
        <f t="shared" si="1"/>
        <v>48.80456295278406</v>
      </c>
      <c r="M37" s="21" t="s">
        <v>309</v>
      </c>
      <c r="N37" s="178">
        <f t="shared" si="2"/>
        <v>14.831494502205494</v>
      </c>
      <c r="O37" s="179">
        <f t="shared" si="3"/>
        <v>130.61945439150978</v>
      </c>
      <c r="Q37" s="251" t="s">
        <v>308</v>
      </c>
      <c r="R37" s="252" t="s">
        <v>244</v>
      </c>
      <c r="S37" s="253" t="s">
        <v>649</v>
      </c>
      <c r="T37" s="254" t="s">
        <v>650</v>
      </c>
      <c r="U37" s="252" t="s">
        <v>35</v>
      </c>
      <c r="V37" s="255" t="s">
        <v>651</v>
      </c>
      <c r="W37" s="252" t="s">
        <v>329</v>
      </c>
      <c r="X37" s="252" t="s">
        <v>328</v>
      </c>
      <c r="Y37" s="252" t="s">
        <v>309</v>
      </c>
    </row>
    <row r="38" spans="1:25" ht="13.5" customHeight="1" x14ac:dyDescent="0.2">
      <c r="A38" s="18">
        <v>35</v>
      </c>
      <c r="B38" s="54" t="s">
        <v>343</v>
      </c>
      <c r="C38" s="52" t="s">
        <v>117</v>
      </c>
      <c r="D38" s="51" t="s">
        <v>630</v>
      </c>
      <c r="F38" s="18">
        <v>13</v>
      </c>
      <c r="G38" s="20">
        <v>15</v>
      </c>
      <c r="H38" s="28" t="s">
        <v>36</v>
      </c>
      <c r="I38" s="21" t="s">
        <v>306</v>
      </c>
      <c r="J38" s="178">
        <f t="shared" si="0"/>
        <v>6.666666666666667</v>
      </c>
      <c r="K38" s="21" t="s">
        <v>309</v>
      </c>
      <c r="L38" s="178">
        <f t="shared" si="1"/>
        <v>14.831494502205494</v>
      </c>
      <c r="M38" s="21" t="s">
        <v>303</v>
      </c>
      <c r="N38" s="178">
        <f t="shared" si="2"/>
        <v>66.983396936520222</v>
      </c>
      <c r="O38" s="179">
        <f t="shared" si="3"/>
        <v>88.481558105392381</v>
      </c>
      <c r="Q38" s="251" t="s">
        <v>328</v>
      </c>
      <c r="R38" s="252" t="s">
        <v>262</v>
      </c>
      <c r="S38" s="253" t="s">
        <v>245</v>
      </c>
      <c r="T38" s="254" t="s">
        <v>263</v>
      </c>
      <c r="U38" s="252" t="s">
        <v>35</v>
      </c>
      <c r="V38" s="255" t="s">
        <v>652</v>
      </c>
      <c r="W38" s="252" t="s">
        <v>328</v>
      </c>
      <c r="X38" s="252" t="s">
        <v>306</v>
      </c>
      <c r="Y38" s="252" t="s">
        <v>329</v>
      </c>
    </row>
    <row r="39" spans="1:25" ht="13.5" customHeight="1" x14ac:dyDescent="0.2">
      <c r="A39" s="18">
        <v>36</v>
      </c>
      <c r="B39" s="54" t="s">
        <v>305</v>
      </c>
      <c r="C39" s="52" t="s">
        <v>659</v>
      </c>
      <c r="D39" s="51" t="s">
        <v>660</v>
      </c>
      <c r="F39" s="18" t="s">
        <v>307</v>
      </c>
      <c r="G39" s="20">
        <v>21</v>
      </c>
      <c r="H39" s="28" t="s">
        <v>35</v>
      </c>
      <c r="I39" s="21" t="s">
        <v>250</v>
      </c>
      <c r="J39" s="178">
        <f t="shared" si="0"/>
        <v>34.476394175328295</v>
      </c>
      <c r="K39" s="21" t="s">
        <v>309</v>
      </c>
      <c r="L39" s="178">
        <f t="shared" si="1"/>
        <v>46.899801048022155</v>
      </c>
      <c r="M39" s="21" t="s">
        <v>24</v>
      </c>
      <c r="N39" s="178">
        <f t="shared" si="2"/>
        <v>4.7619047619047619</v>
      </c>
      <c r="O39" s="179">
        <f t="shared" si="3"/>
        <v>86.138099985255209</v>
      </c>
      <c r="Q39" s="251" t="s">
        <v>309</v>
      </c>
      <c r="R39" s="252" t="s">
        <v>653</v>
      </c>
      <c r="S39" s="253" t="s">
        <v>129</v>
      </c>
      <c r="T39" s="254" t="s">
        <v>654</v>
      </c>
      <c r="U39" s="252" t="s">
        <v>35</v>
      </c>
      <c r="V39" s="255" t="s">
        <v>633</v>
      </c>
      <c r="W39" s="252" t="s">
        <v>306</v>
      </c>
      <c r="X39" s="252" t="s">
        <v>250</v>
      </c>
      <c r="Y39" s="252" t="s">
        <v>305</v>
      </c>
    </row>
    <row r="40" spans="1:25" ht="13.5" customHeight="1" x14ac:dyDescent="0.2">
      <c r="A40" s="18">
        <v>37</v>
      </c>
      <c r="B40" s="54" t="s">
        <v>632</v>
      </c>
      <c r="C40" s="52" t="s">
        <v>100</v>
      </c>
      <c r="D40" s="51" t="s">
        <v>150</v>
      </c>
      <c r="F40" s="18">
        <v>14</v>
      </c>
      <c r="G40" s="20">
        <v>15</v>
      </c>
      <c r="H40" s="28" t="s">
        <v>36</v>
      </c>
      <c r="I40" s="21" t="s">
        <v>308</v>
      </c>
      <c r="J40" s="178">
        <f t="shared" si="0"/>
        <v>31.51216731706949</v>
      </c>
      <c r="K40" s="21" t="s">
        <v>306</v>
      </c>
      <c r="L40" s="178">
        <f t="shared" si="1"/>
        <v>6.666666666666667</v>
      </c>
      <c r="M40" s="21" t="s">
        <v>328</v>
      </c>
      <c r="N40" s="178">
        <f t="shared" si="2"/>
        <v>23.10739533744222</v>
      </c>
      <c r="O40" s="179">
        <f t="shared" si="3"/>
        <v>61.286229321178375</v>
      </c>
      <c r="P40" s="43"/>
      <c r="Q40" s="251" t="s">
        <v>306</v>
      </c>
      <c r="R40" s="252" t="s">
        <v>253</v>
      </c>
      <c r="S40" s="253" t="s">
        <v>236</v>
      </c>
      <c r="T40" s="254" t="s">
        <v>237</v>
      </c>
      <c r="U40" s="252" t="s">
        <v>35</v>
      </c>
      <c r="V40" s="255" t="s">
        <v>655</v>
      </c>
      <c r="W40" s="252" t="s">
        <v>309</v>
      </c>
      <c r="X40" s="252" t="s">
        <v>329</v>
      </c>
      <c r="Y40" s="252" t="s">
        <v>250</v>
      </c>
    </row>
    <row r="41" spans="1:25" ht="13.5" customHeight="1" x14ac:dyDescent="0.2">
      <c r="A41" s="18">
        <v>38</v>
      </c>
      <c r="B41" s="54" t="s">
        <v>542</v>
      </c>
      <c r="C41" s="52" t="s">
        <v>109</v>
      </c>
      <c r="D41" s="51" t="s">
        <v>543</v>
      </c>
      <c r="F41" s="18">
        <v>7</v>
      </c>
      <c r="G41" s="20">
        <v>7</v>
      </c>
      <c r="H41" s="28" t="s">
        <v>34</v>
      </c>
      <c r="I41" s="21" t="s">
        <v>261</v>
      </c>
      <c r="J41" s="178">
        <f t="shared" si="0"/>
        <v>14.285714285714285</v>
      </c>
      <c r="K41" s="21" t="s">
        <v>261</v>
      </c>
      <c r="L41" s="178">
        <f t="shared" si="1"/>
        <v>14.285714285714285</v>
      </c>
      <c r="M41" s="21">
        <v>6</v>
      </c>
      <c r="N41" s="178">
        <f t="shared" si="2"/>
        <v>31.91876805295923</v>
      </c>
      <c r="O41" s="179">
        <f t="shared" si="3"/>
        <v>60.490196624387799</v>
      </c>
      <c r="P41" s="43"/>
      <c r="Q41" s="251" t="s">
        <v>250</v>
      </c>
      <c r="R41" s="252" t="s">
        <v>656</v>
      </c>
      <c r="S41" s="253" t="s">
        <v>246</v>
      </c>
      <c r="T41" s="254" t="s">
        <v>657</v>
      </c>
      <c r="U41" s="252" t="s">
        <v>35</v>
      </c>
      <c r="V41" s="255" t="s">
        <v>658</v>
      </c>
      <c r="W41" s="252" t="s">
        <v>307</v>
      </c>
      <c r="X41" s="252" t="s">
        <v>307</v>
      </c>
      <c r="Y41" s="252" t="s">
        <v>303</v>
      </c>
    </row>
    <row r="42" spans="1:25" ht="13.5" customHeight="1" x14ac:dyDescent="0.2">
      <c r="A42" s="18">
        <v>39</v>
      </c>
      <c r="B42" s="54" t="s">
        <v>315</v>
      </c>
      <c r="C42" s="52" t="s">
        <v>356</v>
      </c>
      <c r="D42" s="51" t="s">
        <v>666</v>
      </c>
      <c r="F42" s="18" t="s">
        <v>310</v>
      </c>
      <c r="G42" s="20">
        <v>21</v>
      </c>
      <c r="H42" s="28" t="s">
        <v>35</v>
      </c>
      <c r="I42" s="21" t="s">
        <v>662</v>
      </c>
      <c r="J42" s="178">
        <f t="shared" si="0"/>
        <v>22.394958529149708</v>
      </c>
      <c r="K42" s="21" t="s">
        <v>24</v>
      </c>
      <c r="L42" s="178">
        <f t="shared" si="1"/>
        <v>4.7619047619047619</v>
      </c>
      <c r="M42" s="21" t="s">
        <v>307</v>
      </c>
      <c r="N42" s="178">
        <f t="shared" si="2"/>
        <v>28.398042477306074</v>
      </c>
      <c r="O42" s="179">
        <f t="shared" si="3"/>
        <v>55.554905768360541</v>
      </c>
      <c r="P42" s="43"/>
      <c r="Q42" s="251" t="s">
        <v>307</v>
      </c>
      <c r="R42" s="252" t="s">
        <v>305</v>
      </c>
      <c r="S42" s="253" t="s">
        <v>659</v>
      </c>
      <c r="T42" s="254" t="s">
        <v>660</v>
      </c>
      <c r="U42" s="252" t="s">
        <v>35</v>
      </c>
      <c r="V42" s="255" t="s">
        <v>661</v>
      </c>
      <c r="W42" s="252" t="s">
        <v>250</v>
      </c>
      <c r="X42" s="252" t="s">
        <v>309</v>
      </c>
      <c r="Y42" s="252" t="s">
        <v>24</v>
      </c>
    </row>
    <row r="43" spans="1:25" ht="13.5" customHeight="1" x14ac:dyDescent="0.2">
      <c r="A43" s="18">
        <v>40</v>
      </c>
      <c r="B43" s="54" t="s">
        <v>663</v>
      </c>
      <c r="C43" s="52" t="s">
        <v>190</v>
      </c>
      <c r="D43" s="51" t="s">
        <v>664</v>
      </c>
      <c r="F43" s="18" t="s">
        <v>662</v>
      </c>
      <c r="G43" s="20">
        <v>21</v>
      </c>
      <c r="H43" s="28" t="s">
        <v>35</v>
      </c>
      <c r="I43" s="21" t="s">
        <v>310</v>
      </c>
      <c r="J43" s="178">
        <f t="shared" si="0"/>
        <v>16.458998974768804</v>
      </c>
      <c r="K43" s="21" t="s">
        <v>310</v>
      </c>
      <c r="L43" s="178">
        <f t="shared" si="1"/>
        <v>16.458998974768804</v>
      </c>
      <c r="M43" s="21" t="s">
        <v>662</v>
      </c>
      <c r="N43" s="178">
        <f t="shared" si="2"/>
        <v>22.394958529149708</v>
      </c>
      <c r="O43" s="179">
        <f t="shared" si="3"/>
        <v>55.312956478687312</v>
      </c>
      <c r="P43" s="43"/>
      <c r="Q43" s="251" t="s">
        <v>662</v>
      </c>
      <c r="R43" s="252" t="s">
        <v>663</v>
      </c>
      <c r="S43" s="253" t="s">
        <v>190</v>
      </c>
      <c r="T43" s="254" t="s">
        <v>664</v>
      </c>
      <c r="U43" s="252" t="s">
        <v>35</v>
      </c>
      <c r="V43" s="255" t="s">
        <v>665</v>
      </c>
      <c r="W43" s="252" t="s">
        <v>310</v>
      </c>
      <c r="X43" s="252" t="s">
        <v>310</v>
      </c>
      <c r="Y43" s="252" t="s">
        <v>662</v>
      </c>
    </row>
    <row r="44" spans="1:25" ht="13.5" customHeight="1" x14ac:dyDescent="0.2">
      <c r="A44" s="18">
        <v>41</v>
      </c>
      <c r="B44" s="54" t="s">
        <v>249</v>
      </c>
      <c r="C44" s="52" t="s">
        <v>82</v>
      </c>
      <c r="D44" s="51" t="s">
        <v>634</v>
      </c>
      <c r="F44" s="18">
        <v>15</v>
      </c>
      <c r="G44" s="20">
        <v>15</v>
      </c>
      <c r="H44" s="28" t="s">
        <v>36</v>
      </c>
      <c r="I44" s="21" t="s">
        <v>309</v>
      </c>
      <c r="J44" s="178">
        <f t="shared" si="0"/>
        <v>14.831494502205494</v>
      </c>
      <c r="K44" s="21" t="s">
        <v>328</v>
      </c>
      <c r="L44" s="178">
        <f t="shared" si="1"/>
        <v>23.10739533744222</v>
      </c>
      <c r="M44" s="21" t="s">
        <v>25</v>
      </c>
      <c r="N44" s="178">
        <f t="shared" si="2"/>
        <v>0</v>
      </c>
      <c r="O44" s="179">
        <f t="shared" si="3"/>
        <v>37.938889839647715</v>
      </c>
      <c r="P44" s="43"/>
      <c r="Q44" s="251" t="s">
        <v>310</v>
      </c>
      <c r="R44" s="252" t="s">
        <v>315</v>
      </c>
      <c r="S44" s="253" t="s">
        <v>356</v>
      </c>
      <c r="T44" s="254" t="s">
        <v>666</v>
      </c>
      <c r="U44" s="252" t="s">
        <v>35</v>
      </c>
      <c r="V44" s="255" t="s">
        <v>667</v>
      </c>
      <c r="W44" s="252" t="s">
        <v>662</v>
      </c>
      <c r="X44" s="252" t="s">
        <v>24</v>
      </c>
      <c r="Y44" s="252" t="s">
        <v>307</v>
      </c>
    </row>
    <row r="45" spans="1:25" ht="13.5" customHeight="1" x14ac:dyDescent="0.2">
      <c r="A45" s="18">
        <v>42</v>
      </c>
      <c r="B45" s="54" t="s">
        <v>304</v>
      </c>
      <c r="C45" s="52" t="s">
        <v>131</v>
      </c>
      <c r="D45" s="51" t="s">
        <v>668</v>
      </c>
      <c r="F45" s="18" t="s">
        <v>311</v>
      </c>
      <c r="G45" s="20">
        <v>21</v>
      </c>
      <c r="H45" s="28" t="s">
        <v>35</v>
      </c>
      <c r="I45" s="21" t="s">
        <v>24</v>
      </c>
      <c r="J45" s="178">
        <f t="shared" si="0"/>
        <v>4.7619047619047619</v>
      </c>
      <c r="K45" s="21" t="s">
        <v>662</v>
      </c>
      <c r="L45" s="178">
        <f t="shared" si="1"/>
        <v>22.394958529149708</v>
      </c>
      <c r="M45" s="21" t="s">
        <v>24</v>
      </c>
      <c r="N45" s="178">
        <f t="shared" si="2"/>
        <v>4.7619047619047619</v>
      </c>
      <c r="O45" s="179">
        <f t="shared" si="3"/>
        <v>31.918768052959233</v>
      </c>
      <c r="P45" s="43"/>
      <c r="Q45" s="251" t="s">
        <v>311</v>
      </c>
      <c r="R45" s="252" t="s">
        <v>304</v>
      </c>
      <c r="S45" s="253" t="s">
        <v>131</v>
      </c>
      <c r="T45" s="254" t="s">
        <v>668</v>
      </c>
      <c r="U45" s="252" t="s">
        <v>35</v>
      </c>
      <c r="V45" s="255" t="s">
        <v>669</v>
      </c>
      <c r="W45" s="252" t="s">
        <v>24</v>
      </c>
      <c r="X45" s="252" t="s">
        <v>662</v>
      </c>
      <c r="Y45" s="252" t="s">
        <v>24</v>
      </c>
    </row>
    <row r="46" spans="1:25" ht="13.5" customHeight="1" x14ac:dyDescent="0.2">
      <c r="A46" s="18">
        <v>43</v>
      </c>
      <c r="B46" s="54" t="s">
        <v>563</v>
      </c>
      <c r="C46" s="52" t="s">
        <v>210</v>
      </c>
      <c r="D46" s="51" t="s">
        <v>238</v>
      </c>
      <c r="F46" s="18" t="s">
        <v>344</v>
      </c>
      <c r="G46" s="20">
        <v>21</v>
      </c>
      <c r="H46" s="28" t="s">
        <v>35</v>
      </c>
      <c r="I46" s="21" t="s">
        <v>25</v>
      </c>
      <c r="J46" s="178">
        <f t="shared" si="0"/>
        <v>0</v>
      </c>
      <c r="K46" s="21" t="s">
        <v>25</v>
      </c>
      <c r="L46" s="178">
        <f t="shared" si="1"/>
        <v>0</v>
      </c>
      <c r="M46" s="21" t="s">
        <v>25</v>
      </c>
      <c r="N46" s="178">
        <f t="shared" si="2"/>
        <v>0</v>
      </c>
      <c r="O46" s="179">
        <f t="shared" si="3"/>
        <v>0</v>
      </c>
      <c r="P46" s="43"/>
      <c r="Q46" s="251" t="s">
        <v>344</v>
      </c>
      <c r="R46" s="252" t="s">
        <v>563</v>
      </c>
      <c r="S46" s="253" t="s">
        <v>210</v>
      </c>
      <c r="T46" s="254" t="s">
        <v>238</v>
      </c>
      <c r="U46" s="252" t="s">
        <v>35</v>
      </c>
      <c r="V46" s="255" t="s">
        <v>670</v>
      </c>
      <c r="W46" s="252" t="s">
        <v>25</v>
      </c>
      <c r="X46" s="252" t="s">
        <v>25</v>
      </c>
      <c r="Y46" s="252" t="s">
        <v>25</v>
      </c>
    </row>
    <row r="47" spans="1:25" ht="13.5" customHeight="1" x14ac:dyDescent="0.2">
      <c r="J47" s="43"/>
      <c r="Q47" s="29"/>
      <c r="R47"/>
      <c r="U47"/>
    </row>
    <row r="48" spans="1:25" ht="13.5" customHeight="1" x14ac:dyDescent="0.2">
      <c r="J48" s="43"/>
      <c r="Q48" s="29"/>
      <c r="R48"/>
      <c r="U48"/>
    </row>
    <row r="49" spans="14:21" ht="13.5" customHeight="1" x14ac:dyDescent="0.2">
      <c r="Q49" s="29"/>
      <c r="R49"/>
      <c r="U49"/>
    </row>
    <row r="50" spans="14:21" ht="13.5" customHeight="1" x14ac:dyDescent="0.2">
      <c r="Q50" s="29"/>
      <c r="R50"/>
      <c r="U50"/>
    </row>
    <row r="51" spans="14:21" ht="13.5" customHeight="1" x14ac:dyDescent="0.2">
      <c r="Q51" s="29"/>
      <c r="R51"/>
      <c r="U51"/>
    </row>
    <row r="52" spans="14:21" ht="13.5" customHeight="1" x14ac:dyDescent="0.2">
      <c r="Q52" s="29"/>
      <c r="R52"/>
      <c r="U52"/>
    </row>
    <row r="53" spans="14:21" ht="13.5" customHeight="1" x14ac:dyDescent="0.2">
      <c r="Q53" s="29"/>
      <c r="R53"/>
      <c r="U53"/>
    </row>
    <row r="54" spans="14:21" ht="13.5" customHeight="1" x14ac:dyDescent="0.2">
      <c r="Q54" s="29"/>
      <c r="R54"/>
      <c r="U54"/>
    </row>
    <row r="55" spans="14:21" ht="13.5" customHeight="1" x14ac:dyDescent="0.2">
      <c r="Q55" s="29"/>
      <c r="R55"/>
      <c r="U55"/>
    </row>
    <row r="56" spans="14:21" ht="13.5" customHeight="1" x14ac:dyDescent="0.2">
      <c r="Q56" s="29"/>
      <c r="R56"/>
      <c r="U56"/>
    </row>
    <row r="57" spans="14:21" ht="13.5" customHeight="1" x14ac:dyDescent="0.2">
      <c r="Q57" s="29"/>
      <c r="R57"/>
      <c r="U57"/>
    </row>
    <row r="58" spans="14:21" ht="13.5" customHeight="1" x14ac:dyDescent="0.2">
      <c r="Q58" s="29"/>
      <c r="R58"/>
      <c r="U58"/>
    </row>
    <row r="59" spans="14:21" ht="13.5" customHeight="1" x14ac:dyDescent="0.2">
      <c r="Q59" s="29"/>
      <c r="R59"/>
      <c r="U59"/>
    </row>
    <row r="60" spans="14:21" ht="13.5" customHeight="1" x14ac:dyDescent="0.2">
      <c r="Q60" s="29"/>
      <c r="R60"/>
      <c r="U60"/>
    </row>
    <row r="61" spans="14:21" ht="13.5" customHeight="1" x14ac:dyDescent="0.2">
      <c r="N61" s="43"/>
      <c r="R61" s="29"/>
      <c r="U61"/>
    </row>
    <row r="62" spans="14:21" ht="13.5" customHeight="1" x14ac:dyDescent="0.2">
      <c r="P62" s="43"/>
      <c r="R62"/>
      <c r="U62"/>
    </row>
    <row r="63" spans="14:21" ht="13.5" customHeight="1" x14ac:dyDescent="0.2">
      <c r="P63" s="43"/>
      <c r="R63"/>
      <c r="U63"/>
    </row>
    <row r="64" spans="14:21" ht="13.5" customHeight="1" x14ac:dyDescent="0.2">
      <c r="P64" s="43"/>
      <c r="R64"/>
      <c r="U64"/>
    </row>
    <row r="65" spans="10:21" ht="13.5" customHeight="1" x14ac:dyDescent="0.2">
      <c r="P65" s="43"/>
      <c r="R65"/>
      <c r="U65"/>
    </row>
    <row r="66" spans="10:21" ht="13.5" customHeight="1" x14ac:dyDescent="0.2">
      <c r="L66" s="43"/>
      <c r="U66"/>
    </row>
    <row r="67" spans="10:21" ht="13.5" customHeight="1" x14ac:dyDescent="0.2">
      <c r="L67" s="43"/>
      <c r="U67"/>
    </row>
    <row r="68" spans="10:21" ht="13.5" customHeight="1" x14ac:dyDescent="0.2">
      <c r="L68" s="43"/>
      <c r="U68"/>
    </row>
    <row r="69" spans="10:21" ht="13.5" customHeight="1" x14ac:dyDescent="0.2">
      <c r="L69" s="43"/>
      <c r="U69"/>
    </row>
    <row r="70" spans="10:21" ht="13.5" customHeight="1" x14ac:dyDescent="0.2">
      <c r="L70" s="43"/>
      <c r="U70"/>
    </row>
    <row r="71" spans="10:21" ht="13.5" customHeight="1" x14ac:dyDescent="0.2">
      <c r="L71" s="43"/>
      <c r="U71"/>
    </row>
    <row r="72" spans="10:21" ht="13.5" customHeight="1" x14ac:dyDescent="0.2">
      <c r="J72" s="43"/>
      <c r="K72" s="43"/>
      <c r="L72" s="43"/>
      <c r="U72"/>
    </row>
    <row r="73" spans="10:21" ht="13.5" customHeight="1" x14ac:dyDescent="0.2">
      <c r="J73" s="43"/>
      <c r="K73" s="43"/>
      <c r="L73" s="43"/>
      <c r="U73"/>
    </row>
    <row r="74" spans="10:21" ht="13.5" customHeight="1" x14ac:dyDescent="0.2">
      <c r="J74" s="43"/>
      <c r="K74" s="43"/>
      <c r="L74" s="43"/>
      <c r="U74"/>
    </row>
    <row r="75" spans="10:21" ht="13.5" customHeight="1" x14ac:dyDescent="0.2">
      <c r="J75" s="43"/>
      <c r="K75" s="43"/>
      <c r="L75" s="43"/>
      <c r="U75"/>
    </row>
    <row r="76" spans="10:21" ht="13.5" customHeight="1" x14ac:dyDescent="0.2">
      <c r="J76" s="43"/>
      <c r="K76" s="43"/>
      <c r="L76" s="43"/>
      <c r="U76"/>
    </row>
    <row r="77" spans="10:21" ht="13.5" customHeight="1" x14ac:dyDescent="0.2">
      <c r="J77" s="43"/>
      <c r="K77" s="43"/>
      <c r="L77" s="43"/>
      <c r="U77"/>
    </row>
    <row r="78" spans="10:21" ht="13.5" customHeight="1" x14ac:dyDescent="0.2">
      <c r="L78" s="43"/>
      <c r="U78"/>
    </row>
    <row r="79" spans="10:21" ht="13.5" customHeight="1" x14ac:dyDescent="0.2">
      <c r="K79" s="43"/>
      <c r="L79" s="43"/>
      <c r="U79"/>
    </row>
    <row r="80" spans="10:21" ht="13.5" customHeight="1" x14ac:dyDescent="0.2">
      <c r="K80" s="43"/>
      <c r="L80" s="43"/>
      <c r="U80"/>
    </row>
    <row r="81" spans="11:21" ht="13.5" customHeight="1" x14ac:dyDescent="0.2">
      <c r="K81" s="43"/>
      <c r="L81" s="43"/>
      <c r="U81"/>
    </row>
    <row r="82" spans="11:21" ht="13.5" customHeight="1" x14ac:dyDescent="0.2">
      <c r="K82" s="43"/>
      <c r="L82" s="43"/>
      <c r="U82"/>
    </row>
    <row r="83" spans="11:21" ht="13.5" customHeight="1" x14ac:dyDescent="0.2">
      <c r="L83" s="43"/>
      <c r="U83"/>
    </row>
    <row r="84" spans="11:21" ht="13.5" customHeight="1" x14ac:dyDescent="0.2">
      <c r="L84" s="43"/>
      <c r="U84"/>
    </row>
    <row r="85" spans="11:21" ht="13.5" customHeight="1" x14ac:dyDescent="0.2">
      <c r="L85" s="43"/>
      <c r="U85"/>
    </row>
    <row r="86" spans="11:21" ht="13.5" customHeight="1" x14ac:dyDescent="0.2">
      <c r="L86" s="43"/>
      <c r="U86"/>
    </row>
  </sheetData>
  <sortState xmlns:xlrd2="http://schemas.microsoft.com/office/spreadsheetml/2017/richdata2" ref="B4:O46">
    <sortCondition descending="1" ref="O4:O46"/>
  </sortState>
  <mergeCells count="3">
    <mergeCell ref="K3:L3"/>
    <mergeCell ref="I3:J3"/>
    <mergeCell ref="M3:N3"/>
  </mergeCells>
  <phoneticPr fontId="5" type="noConversion"/>
  <hyperlinks>
    <hyperlink ref="S1" r:id="rId1" xr:uid="{1FB309FB-524C-4675-B82D-9DD64D974A0C}"/>
  </hyperlinks>
  <pageMargins left="0.78740157499999996" right="0.78740157499999996" top="0.984251969" bottom="0.984251969" header="0.4921259845" footer="0.4921259845"/>
  <pageSetup paperSize="9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6"/>
  <sheetViews>
    <sheetView zoomScale="80" zoomScaleNormal="80" workbookViewId="0"/>
  </sheetViews>
  <sheetFormatPr baseColWidth="10" defaultColWidth="11.5703125" defaultRowHeight="12.75" x14ac:dyDescent="0.2"/>
  <cols>
    <col min="1" max="1" width="5.7109375" customWidth="1"/>
    <col min="2" max="2" width="9.5703125" bestFit="1" customWidth="1"/>
    <col min="3" max="3" width="24.85546875" bestFit="1" customWidth="1"/>
    <col min="4" max="4" width="35" bestFit="1" customWidth="1"/>
    <col min="5" max="5" width="0.85546875" customWidth="1"/>
    <col min="6" max="6" width="8" bestFit="1" customWidth="1"/>
    <col min="7" max="7" width="7.140625" bestFit="1" customWidth="1"/>
    <col min="8" max="8" width="6.28515625" bestFit="1" customWidth="1"/>
    <col min="9" max="9" width="5.7109375" bestFit="1" customWidth="1"/>
    <col min="10" max="10" width="4.5703125" customWidth="1"/>
    <col min="11" max="11" width="5.7109375" bestFit="1" customWidth="1"/>
    <col min="12" max="12" width="4.5703125" customWidth="1"/>
    <col min="13" max="13" width="5.7109375" bestFit="1" customWidth="1"/>
    <col min="14" max="14" width="4.5703125" customWidth="1"/>
    <col min="15" max="15" width="7.85546875" customWidth="1"/>
    <col min="16" max="16" width="14.5703125" customWidth="1"/>
    <col min="17" max="17" width="5.42578125" bestFit="1" customWidth="1"/>
    <col min="18" max="18" width="16" style="43" customWidth="1"/>
    <col min="19" max="19" width="25.5703125" bestFit="1" customWidth="1"/>
    <col min="20" max="20" width="35" bestFit="1" customWidth="1"/>
    <col min="21" max="21" width="8.28515625" style="43" bestFit="1" customWidth="1"/>
    <col min="22" max="22" width="7" bestFit="1" customWidth="1"/>
    <col min="23" max="23" width="6.42578125" bestFit="1" customWidth="1"/>
    <col min="24" max="24" width="6.42578125" style="149" customWidth="1"/>
    <col min="25" max="25" width="6.42578125" customWidth="1"/>
    <col min="26" max="26" width="1.5703125" customWidth="1"/>
  </cols>
  <sheetData>
    <row r="1" spans="1:26" ht="13.5" customHeight="1" x14ac:dyDescent="0.2">
      <c r="C1" s="49" t="s">
        <v>616</v>
      </c>
      <c r="S1" s="180" t="s">
        <v>67</v>
      </c>
    </row>
    <row r="2" spans="1:26" ht="13.5" customHeight="1" x14ac:dyDescent="0.2"/>
    <row r="3" spans="1:26" ht="38.25" customHeight="1" x14ac:dyDescent="0.2">
      <c r="A3" s="26" t="s">
        <v>19</v>
      </c>
      <c r="B3" s="26" t="s">
        <v>20</v>
      </c>
      <c r="C3" s="26" t="s">
        <v>21</v>
      </c>
      <c r="D3" s="27" t="s">
        <v>30</v>
      </c>
      <c r="F3" s="18" t="s">
        <v>28</v>
      </c>
      <c r="G3" s="18" t="s">
        <v>27</v>
      </c>
      <c r="H3" s="18" t="s">
        <v>23</v>
      </c>
      <c r="I3" s="311" t="s">
        <v>31</v>
      </c>
      <c r="J3" s="312"/>
      <c r="K3" s="307" t="s">
        <v>32</v>
      </c>
      <c r="L3" s="312"/>
      <c r="M3" s="307" t="s">
        <v>33</v>
      </c>
      <c r="N3" s="312"/>
      <c r="O3" s="18" t="s">
        <v>29</v>
      </c>
      <c r="Q3" s="50" t="s">
        <v>19</v>
      </c>
      <c r="R3" s="50" t="s">
        <v>20</v>
      </c>
      <c r="S3" s="50" t="s">
        <v>21</v>
      </c>
      <c r="T3" s="50" t="s">
        <v>22</v>
      </c>
      <c r="U3" s="50" t="s">
        <v>1</v>
      </c>
      <c r="V3" s="50" t="s">
        <v>6</v>
      </c>
      <c r="W3" s="50" t="s">
        <v>52</v>
      </c>
      <c r="X3" s="50" t="s">
        <v>53</v>
      </c>
      <c r="Y3" s="50" t="s">
        <v>54</v>
      </c>
      <c r="Z3" s="83"/>
    </row>
    <row r="4" spans="1:26" ht="13.5" customHeight="1" x14ac:dyDescent="0.2">
      <c r="A4" s="18">
        <v>1</v>
      </c>
      <c r="B4" s="54" t="s">
        <v>588</v>
      </c>
      <c r="C4" s="52" t="s">
        <v>589</v>
      </c>
      <c r="D4" s="51" t="s">
        <v>590</v>
      </c>
      <c r="F4" s="18">
        <v>1</v>
      </c>
      <c r="G4" s="20">
        <v>9</v>
      </c>
      <c r="H4" s="28" t="s">
        <v>36</v>
      </c>
      <c r="I4" s="21">
        <v>1</v>
      </c>
      <c r="J4" s="178">
        <f t="shared" ref="J4:J24" si="0">IF(OR(I4="DSQ",I4="RAF",I4="DNC",I4="DPG"),0,IF(OR(I4="DNS",I4="DNF"),100*(($G4-$G4+1)/$G4)+50*(LOG($G4/$G4)),100*(($G4-I4+1)/$G4)+50*(LOG($G4/I4))))</f>
        <v>147.71212547196626</v>
      </c>
      <c r="K4" s="21">
        <v>1</v>
      </c>
      <c r="L4" s="178">
        <f t="shared" ref="L4:L24" si="1">IF(OR(K4="DSQ",K4="RAF",K4="DNC",K4="DPG"),0,IF(OR(K4="DNS",K4="DNF"),100*(($G4-$G4+1)/$G4)+50*(LOG($G4/$G4)),100*(($G4-K4+1)/$G4)+50*(LOG($G4/K4))))</f>
        <v>147.71212547196626</v>
      </c>
      <c r="M4" s="21">
        <v>5</v>
      </c>
      <c r="N4" s="178">
        <f t="shared" ref="N4:N24" si="2">IF(OR(M4="DSQ",M4="RAF",M4="DNC",M4="DPG"),0,IF(OR(M4="DNS",M4="DNF"),100*(($G4-$G4+1)/$G4)+50*(LOG($G4/$G4)),100*(($G4-M4+1)/$G4)+50*(LOG($G4/M4))))</f>
        <v>68.319180810720866</v>
      </c>
      <c r="O4" s="179">
        <f t="shared" ref="O4:O24" si="3">J4+N4+L4</f>
        <v>363.74343175465339</v>
      </c>
      <c r="Q4" s="137">
        <v>1</v>
      </c>
      <c r="R4" s="54" t="s">
        <v>588</v>
      </c>
      <c r="S4" s="52" t="s">
        <v>589</v>
      </c>
      <c r="T4" s="51" t="s">
        <v>590</v>
      </c>
      <c r="U4" s="54" t="s">
        <v>36</v>
      </c>
      <c r="V4" s="50" t="s">
        <v>466</v>
      </c>
      <c r="W4" s="54">
        <v>1</v>
      </c>
      <c r="X4" s="54">
        <v>1</v>
      </c>
      <c r="Y4" s="54">
        <v>5</v>
      </c>
      <c r="Z4" s="84"/>
    </row>
    <row r="5" spans="1:26" ht="13.5" customHeight="1" x14ac:dyDescent="0.2">
      <c r="A5" s="18">
        <v>2</v>
      </c>
      <c r="B5" s="54" t="s">
        <v>566</v>
      </c>
      <c r="C5" s="52" t="s">
        <v>178</v>
      </c>
      <c r="D5" s="51" t="s">
        <v>567</v>
      </c>
      <c r="F5" s="18">
        <v>2</v>
      </c>
      <c r="G5" s="20">
        <v>9</v>
      </c>
      <c r="H5" s="28" t="s">
        <v>36</v>
      </c>
      <c r="I5" s="21">
        <v>2</v>
      </c>
      <c r="J5" s="178">
        <f t="shared" si="0"/>
        <v>121.54951457765607</v>
      </c>
      <c r="K5" s="21">
        <v>2</v>
      </c>
      <c r="L5" s="178">
        <f t="shared" si="1"/>
        <v>121.54951457765607</v>
      </c>
      <c r="M5" s="21">
        <v>3</v>
      </c>
      <c r="N5" s="178">
        <f t="shared" si="2"/>
        <v>101.6338405137609</v>
      </c>
      <c r="O5" s="179">
        <f t="shared" si="3"/>
        <v>344.73286966907301</v>
      </c>
      <c r="Q5" s="137">
        <v>2</v>
      </c>
      <c r="R5" s="54" t="s">
        <v>566</v>
      </c>
      <c r="S5" s="52" t="s">
        <v>178</v>
      </c>
      <c r="T5" s="51" t="s">
        <v>567</v>
      </c>
      <c r="U5" s="54" t="s">
        <v>36</v>
      </c>
      <c r="V5" s="50" t="s">
        <v>466</v>
      </c>
      <c r="W5" s="54">
        <v>2</v>
      </c>
      <c r="X5" s="54">
        <v>2</v>
      </c>
      <c r="Y5" s="54">
        <v>3</v>
      </c>
      <c r="Z5" s="84"/>
    </row>
    <row r="6" spans="1:26" ht="13.5" customHeight="1" x14ac:dyDescent="0.2">
      <c r="A6" s="18">
        <v>3</v>
      </c>
      <c r="B6" s="54" t="s">
        <v>445</v>
      </c>
      <c r="C6" s="52" t="s">
        <v>568</v>
      </c>
      <c r="D6" s="51" t="s">
        <v>446</v>
      </c>
      <c r="F6" s="18">
        <v>3</v>
      </c>
      <c r="G6" s="20">
        <v>9</v>
      </c>
      <c r="H6" s="28" t="s">
        <v>36</v>
      </c>
      <c r="I6" s="21">
        <v>4</v>
      </c>
      <c r="J6" s="178">
        <f t="shared" si="0"/>
        <v>84.275792572234778</v>
      </c>
      <c r="K6" s="21">
        <v>3</v>
      </c>
      <c r="L6" s="178">
        <f t="shared" si="1"/>
        <v>101.6338405137609</v>
      </c>
      <c r="M6" s="21">
        <v>1</v>
      </c>
      <c r="N6" s="178">
        <f t="shared" si="2"/>
        <v>147.71212547196626</v>
      </c>
      <c r="O6" s="179">
        <f t="shared" si="3"/>
        <v>333.62175855796193</v>
      </c>
      <c r="Q6" s="137">
        <v>3</v>
      </c>
      <c r="R6" s="54" t="s">
        <v>445</v>
      </c>
      <c r="S6" s="52" t="s">
        <v>568</v>
      </c>
      <c r="T6" s="51" t="s">
        <v>446</v>
      </c>
      <c r="U6" s="54" t="s">
        <v>36</v>
      </c>
      <c r="V6" s="50" t="s">
        <v>412</v>
      </c>
      <c r="W6" s="54">
        <v>4</v>
      </c>
      <c r="X6" s="54">
        <v>3</v>
      </c>
      <c r="Y6" s="54">
        <v>1</v>
      </c>
      <c r="Z6" s="84"/>
    </row>
    <row r="7" spans="1:26" ht="13.5" customHeight="1" x14ac:dyDescent="0.2">
      <c r="A7" s="18">
        <v>4</v>
      </c>
      <c r="B7" s="54" t="s">
        <v>569</v>
      </c>
      <c r="C7" s="52" t="s">
        <v>570</v>
      </c>
      <c r="D7" s="51" t="s">
        <v>571</v>
      </c>
      <c r="F7" s="18">
        <v>4</v>
      </c>
      <c r="G7" s="20">
        <v>9</v>
      </c>
      <c r="H7" s="28" t="s">
        <v>36</v>
      </c>
      <c r="I7" s="21">
        <v>3</v>
      </c>
      <c r="J7" s="178">
        <f t="shared" si="0"/>
        <v>101.6338405137609</v>
      </c>
      <c r="K7" s="21">
        <v>5</v>
      </c>
      <c r="L7" s="178">
        <f t="shared" si="1"/>
        <v>68.319180810720866</v>
      </c>
      <c r="M7" s="21">
        <v>2</v>
      </c>
      <c r="N7" s="178">
        <f t="shared" si="2"/>
        <v>121.54951457765607</v>
      </c>
      <c r="O7" s="179">
        <f t="shared" si="3"/>
        <v>291.50253590213782</v>
      </c>
      <c r="Q7" s="137">
        <v>4</v>
      </c>
      <c r="R7" s="54" t="s">
        <v>569</v>
      </c>
      <c r="S7" s="52" t="s">
        <v>570</v>
      </c>
      <c r="T7" s="51" t="s">
        <v>571</v>
      </c>
      <c r="U7" s="54" t="s">
        <v>36</v>
      </c>
      <c r="V7" s="50" t="s">
        <v>472</v>
      </c>
      <c r="W7" s="54">
        <v>3</v>
      </c>
      <c r="X7" s="54">
        <v>5</v>
      </c>
      <c r="Y7" s="54">
        <v>2</v>
      </c>
      <c r="Z7" s="84"/>
    </row>
    <row r="8" spans="1:26" ht="13.5" customHeight="1" x14ac:dyDescent="0.2">
      <c r="A8" s="18">
        <v>5</v>
      </c>
      <c r="B8" s="54" t="s">
        <v>572</v>
      </c>
      <c r="C8" s="52" t="s">
        <v>450</v>
      </c>
      <c r="D8" s="51" t="s">
        <v>451</v>
      </c>
      <c r="F8" s="18">
        <v>5</v>
      </c>
      <c r="G8" s="20">
        <v>9</v>
      </c>
      <c r="H8" s="28" t="s">
        <v>36</v>
      </c>
      <c r="I8" s="21">
        <v>7</v>
      </c>
      <c r="J8" s="178">
        <f t="shared" si="0"/>
        <v>38.790556804586728</v>
      </c>
      <c r="K8" s="21">
        <v>4</v>
      </c>
      <c r="L8" s="178">
        <f t="shared" si="1"/>
        <v>84.275792572234778</v>
      </c>
      <c r="M8" s="21">
        <v>4</v>
      </c>
      <c r="N8" s="178">
        <f t="shared" si="2"/>
        <v>84.275792572234778</v>
      </c>
      <c r="O8" s="179">
        <f t="shared" si="3"/>
        <v>207.34214194905627</v>
      </c>
      <c r="Q8" s="137">
        <v>5</v>
      </c>
      <c r="R8" s="54" t="s">
        <v>572</v>
      </c>
      <c r="S8" s="52" t="s">
        <v>450</v>
      </c>
      <c r="T8" s="51" t="s">
        <v>451</v>
      </c>
      <c r="U8" s="54" t="s">
        <v>36</v>
      </c>
      <c r="V8" s="50" t="s">
        <v>428</v>
      </c>
      <c r="W8" s="54">
        <v>7</v>
      </c>
      <c r="X8" s="54">
        <v>4</v>
      </c>
      <c r="Y8" s="54">
        <v>4</v>
      </c>
      <c r="Z8" s="84"/>
    </row>
    <row r="9" spans="1:26" ht="13.5" customHeight="1" x14ac:dyDescent="0.2">
      <c r="A9" s="18">
        <v>6</v>
      </c>
      <c r="B9" s="54" t="s">
        <v>573</v>
      </c>
      <c r="C9" s="52" t="s">
        <v>574</v>
      </c>
      <c r="D9" s="51" t="s">
        <v>575</v>
      </c>
      <c r="F9" s="18">
        <v>6</v>
      </c>
      <c r="G9" s="20">
        <v>9</v>
      </c>
      <c r="H9" s="28" t="s">
        <v>36</v>
      </c>
      <c r="I9" s="21">
        <v>5</v>
      </c>
      <c r="J9" s="178">
        <f t="shared" si="0"/>
        <v>68.319180810720866</v>
      </c>
      <c r="K9" s="21">
        <v>7</v>
      </c>
      <c r="L9" s="178">
        <f t="shared" si="1"/>
        <v>38.790556804586728</v>
      </c>
      <c r="M9" s="21">
        <v>6</v>
      </c>
      <c r="N9" s="178">
        <f t="shared" si="2"/>
        <v>53.249007397228503</v>
      </c>
      <c r="O9" s="179">
        <f t="shared" si="3"/>
        <v>160.35874501253608</v>
      </c>
      <c r="Q9" s="137">
        <v>6</v>
      </c>
      <c r="R9" s="54" t="s">
        <v>573</v>
      </c>
      <c r="S9" s="52" t="s">
        <v>574</v>
      </c>
      <c r="T9" s="51" t="s">
        <v>575</v>
      </c>
      <c r="U9" s="54" t="s">
        <v>36</v>
      </c>
      <c r="V9" s="50" t="s">
        <v>576</v>
      </c>
      <c r="W9" s="54">
        <v>5</v>
      </c>
      <c r="X9" s="54">
        <v>7</v>
      </c>
      <c r="Y9" s="54">
        <v>6</v>
      </c>
      <c r="Z9" s="84"/>
    </row>
    <row r="10" spans="1:26" ht="13.5" customHeight="1" x14ac:dyDescent="0.2">
      <c r="A10" s="18">
        <v>7</v>
      </c>
      <c r="B10" s="54" t="s">
        <v>577</v>
      </c>
      <c r="C10" s="52" t="s">
        <v>578</v>
      </c>
      <c r="D10" s="51" t="s">
        <v>455</v>
      </c>
      <c r="F10" s="18">
        <v>7</v>
      </c>
      <c r="G10" s="20">
        <v>9</v>
      </c>
      <c r="H10" s="28" t="s">
        <v>36</v>
      </c>
      <c r="I10" s="21">
        <v>6</v>
      </c>
      <c r="J10" s="178">
        <f t="shared" si="0"/>
        <v>53.249007397228503</v>
      </c>
      <c r="K10" s="21">
        <v>6</v>
      </c>
      <c r="L10" s="178">
        <f t="shared" si="1"/>
        <v>53.249007397228503</v>
      </c>
      <c r="M10" s="21">
        <v>7</v>
      </c>
      <c r="N10" s="178">
        <f t="shared" si="2"/>
        <v>38.790556804586728</v>
      </c>
      <c r="O10" s="179">
        <f t="shared" si="3"/>
        <v>145.28857159904373</v>
      </c>
      <c r="Q10" s="137">
        <v>7</v>
      </c>
      <c r="R10" s="54" t="s">
        <v>577</v>
      </c>
      <c r="S10" s="52" t="s">
        <v>578</v>
      </c>
      <c r="T10" s="51" t="s">
        <v>455</v>
      </c>
      <c r="U10" s="54" t="s">
        <v>36</v>
      </c>
      <c r="V10" s="50" t="s">
        <v>579</v>
      </c>
      <c r="W10" s="54">
        <v>6</v>
      </c>
      <c r="X10" s="54">
        <v>6</v>
      </c>
      <c r="Y10" s="54">
        <v>7</v>
      </c>
      <c r="Z10" s="84"/>
    </row>
    <row r="11" spans="1:26" ht="13.5" customHeight="1" x14ac:dyDescent="0.2">
      <c r="A11" s="18">
        <v>8</v>
      </c>
      <c r="B11" s="54" t="s">
        <v>580</v>
      </c>
      <c r="C11" s="52" t="s">
        <v>581</v>
      </c>
      <c r="D11" s="51" t="s">
        <v>582</v>
      </c>
      <c r="F11" s="18">
        <v>8</v>
      </c>
      <c r="G11" s="20">
        <v>9</v>
      </c>
      <c r="H11" s="28" t="s">
        <v>36</v>
      </c>
      <c r="I11" s="21">
        <v>8</v>
      </c>
      <c r="J11" s="178">
        <f t="shared" si="0"/>
        <v>24.779848344591286</v>
      </c>
      <c r="K11" s="21">
        <v>9</v>
      </c>
      <c r="L11" s="178">
        <f t="shared" si="1"/>
        <v>11.111111111111111</v>
      </c>
      <c r="M11" s="21">
        <v>8</v>
      </c>
      <c r="N11" s="178">
        <f t="shared" si="2"/>
        <v>24.779848344591286</v>
      </c>
      <c r="O11" s="179">
        <f t="shared" si="3"/>
        <v>60.670807800293687</v>
      </c>
      <c r="Q11" s="137">
        <v>8</v>
      </c>
      <c r="R11" s="54" t="s">
        <v>580</v>
      </c>
      <c r="S11" s="52" t="s">
        <v>581</v>
      </c>
      <c r="T11" s="51" t="s">
        <v>582</v>
      </c>
      <c r="U11" s="54" t="s">
        <v>36</v>
      </c>
      <c r="V11" s="50" t="s">
        <v>583</v>
      </c>
      <c r="W11" s="54">
        <v>8</v>
      </c>
      <c r="X11" s="54">
        <v>9</v>
      </c>
      <c r="Y11" s="54">
        <v>8</v>
      </c>
      <c r="Z11" s="84"/>
    </row>
    <row r="12" spans="1:26" ht="13.5" customHeight="1" x14ac:dyDescent="0.2">
      <c r="A12" s="18">
        <v>9</v>
      </c>
      <c r="B12" s="54" t="s">
        <v>584</v>
      </c>
      <c r="C12" s="52" t="s">
        <v>585</v>
      </c>
      <c r="D12" s="51" t="s">
        <v>586</v>
      </c>
      <c r="F12" s="18">
        <v>9</v>
      </c>
      <c r="G12" s="20">
        <v>9</v>
      </c>
      <c r="H12" s="28" t="s">
        <v>36</v>
      </c>
      <c r="I12" s="21">
        <v>9</v>
      </c>
      <c r="J12" s="178">
        <f t="shared" si="0"/>
        <v>11.111111111111111</v>
      </c>
      <c r="K12" s="21">
        <v>8</v>
      </c>
      <c r="L12" s="178">
        <f t="shared" si="1"/>
        <v>24.779848344591286</v>
      </c>
      <c r="M12" s="21">
        <v>9</v>
      </c>
      <c r="N12" s="178">
        <f t="shared" si="2"/>
        <v>11.111111111111111</v>
      </c>
      <c r="O12" s="179">
        <f t="shared" si="3"/>
        <v>47.002070566813508</v>
      </c>
      <c r="Q12" s="137">
        <v>9</v>
      </c>
      <c r="R12" s="54" t="s">
        <v>584</v>
      </c>
      <c r="S12" s="52" t="s">
        <v>585</v>
      </c>
      <c r="T12" s="51" t="s">
        <v>586</v>
      </c>
      <c r="U12" s="54" t="s">
        <v>36</v>
      </c>
      <c r="V12" s="50" t="s">
        <v>587</v>
      </c>
      <c r="W12" s="54">
        <v>9</v>
      </c>
      <c r="X12" s="54">
        <v>8</v>
      </c>
      <c r="Y12" s="54">
        <v>9</v>
      </c>
      <c r="Z12" s="84"/>
    </row>
    <row r="13" spans="1:26" ht="13.5" customHeight="1" x14ac:dyDescent="0.2">
      <c r="A13" s="18">
        <v>10</v>
      </c>
      <c r="B13" s="54" t="s">
        <v>467</v>
      </c>
      <c r="C13" s="52" t="s">
        <v>182</v>
      </c>
      <c r="D13" s="51" t="s">
        <v>591</v>
      </c>
      <c r="F13" s="18">
        <v>1</v>
      </c>
      <c r="G13" s="20">
        <v>5</v>
      </c>
      <c r="H13" s="28" t="s">
        <v>55</v>
      </c>
      <c r="I13" s="21">
        <v>1</v>
      </c>
      <c r="J13" s="178">
        <f t="shared" si="0"/>
        <v>134.94850021680094</v>
      </c>
      <c r="K13" s="21">
        <v>1</v>
      </c>
      <c r="L13" s="178">
        <f t="shared" si="1"/>
        <v>134.94850021680094</v>
      </c>
      <c r="M13" s="21">
        <v>2</v>
      </c>
      <c r="N13" s="178">
        <f t="shared" si="2"/>
        <v>99.897000433601875</v>
      </c>
      <c r="O13" s="179">
        <f t="shared" si="3"/>
        <v>369.79400086720375</v>
      </c>
      <c r="Q13" s="251">
        <v>1</v>
      </c>
      <c r="R13" s="252" t="s">
        <v>467</v>
      </c>
      <c r="S13" s="253" t="s">
        <v>182</v>
      </c>
      <c r="T13" s="254" t="s">
        <v>591</v>
      </c>
      <c r="U13" s="252" t="s">
        <v>55</v>
      </c>
      <c r="V13" s="255" t="s">
        <v>405</v>
      </c>
      <c r="W13" s="252">
        <v>1</v>
      </c>
      <c r="X13" s="252">
        <v>1</v>
      </c>
      <c r="Y13" s="252">
        <v>2</v>
      </c>
      <c r="Z13" s="84"/>
    </row>
    <row r="14" spans="1:26" ht="13.5" customHeight="1" x14ac:dyDescent="0.2">
      <c r="A14" s="18">
        <v>11</v>
      </c>
      <c r="B14" s="54" t="s">
        <v>460</v>
      </c>
      <c r="C14" s="52" t="s">
        <v>180</v>
      </c>
      <c r="D14" s="51" t="s">
        <v>592</v>
      </c>
      <c r="F14" s="18">
        <v>2</v>
      </c>
      <c r="G14" s="20">
        <v>5</v>
      </c>
      <c r="H14" s="28" t="s">
        <v>55</v>
      </c>
      <c r="I14" s="21">
        <v>2</v>
      </c>
      <c r="J14" s="178">
        <f t="shared" si="0"/>
        <v>99.897000433601875</v>
      </c>
      <c r="K14" s="21">
        <v>2</v>
      </c>
      <c r="L14" s="178">
        <f t="shared" si="1"/>
        <v>99.897000433601875</v>
      </c>
      <c r="M14" s="21">
        <v>1</v>
      </c>
      <c r="N14" s="178">
        <f t="shared" si="2"/>
        <v>134.94850021680094</v>
      </c>
      <c r="O14" s="179">
        <f t="shared" si="3"/>
        <v>334.74250108400469</v>
      </c>
      <c r="Q14" s="251">
        <v>2</v>
      </c>
      <c r="R14" s="252" t="s">
        <v>460</v>
      </c>
      <c r="S14" s="253" t="s">
        <v>180</v>
      </c>
      <c r="T14" s="254" t="s">
        <v>592</v>
      </c>
      <c r="U14" s="252" t="s">
        <v>55</v>
      </c>
      <c r="V14" s="255" t="s">
        <v>409</v>
      </c>
      <c r="W14" s="252">
        <v>2</v>
      </c>
      <c r="X14" s="252">
        <v>2</v>
      </c>
      <c r="Y14" s="252">
        <v>1</v>
      </c>
      <c r="Z14" s="84"/>
    </row>
    <row r="15" spans="1:26" ht="13.5" customHeight="1" x14ac:dyDescent="0.2">
      <c r="A15" s="18">
        <v>12</v>
      </c>
      <c r="B15" s="54" t="s">
        <v>593</v>
      </c>
      <c r="C15" s="52" t="s">
        <v>181</v>
      </c>
      <c r="D15" s="51" t="s">
        <v>594</v>
      </c>
      <c r="F15" s="18">
        <v>3</v>
      </c>
      <c r="G15" s="20">
        <v>5</v>
      </c>
      <c r="H15" s="28" t="s">
        <v>55</v>
      </c>
      <c r="I15" s="21">
        <v>3</v>
      </c>
      <c r="J15" s="178">
        <f t="shared" si="0"/>
        <v>71.092437480817821</v>
      </c>
      <c r="K15" s="21">
        <v>3</v>
      </c>
      <c r="L15" s="178">
        <f t="shared" si="1"/>
        <v>71.092437480817821</v>
      </c>
      <c r="M15" s="21">
        <v>3</v>
      </c>
      <c r="N15" s="178">
        <f t="shared" si="2"/>
        <v>71.092437480817821</v>
      </c>
      <c r="O15" s="179">
        <f t="shared" si="3"/>
        <v>213.27731244245348</v>
      </c>
      <c r="Q15" s="251">
        <v>3</v>
      </c>
      <c r="R15" s="252" t="s">
        <v>593</v>
      </c>
      <c r="S15" s="253" t="s">
        <v>181</v>
      </c>
      <c r="T15" s="254" t="s">
        <v>594</v>
      </c>
      <c r="U15" s="252" t="s">
        <v>55</v>
      </c>
      <c r="V15" s="255" t="s">
        <v>595</v>
      </c>
      <c r="W15" s="252">
        <v>3</v>
      </c>
      <c r="X15" s="252">
        <v>3</v>
      </c>
      <c r="Y15" s="252">
        <v>3</v>
      </c>
      <c r="Z15" s="84"/>
    </row>
    <row r="16" spans="1:26" ht="13.5" customHeight="1" x14ac:dyDescent="0.2">
      <c r="A16" s="18">
        <v>13</v>
      </c>
      <c r="B16" s="54" t="s">
        <v>464</v>
      </c>
      <c r="C16" s="52" t="s">
        <v>183</v>
      </c>
      <c r="D16" s="51" t="s">
        <v>596</v>
      </c>
      <c r="F16" s="18">
        <v>4</v>
      </c>
      <c r="G16" s="20">
        <v>5</v>
      </c>
      <c r="H16" s="28" t="s">
        <v>55</v>
      </c>
      <c r="I16" s="21">
        <v>4</v>
      </c>
      <c r="J16" s="178">
        <f t="shared" si="0"/>
        <v>44.845500650402819</v>
      </c>
      <c r="K16" s="21">
        <v>4</v>
      </c>
      <c r="L16" s="178">
        <f t="shared" si="1"/>
        <v>44.845500650402819</v>
      </c>
      <c r="M16" s="21">
        <v>4</v>
      </c>
      <c r="N16" s="178">
        <f t="shared" si="2"/>
        <v>44.845500650402819</v>
      </c>
      <c r="O16" s="179">
        <f t="shared" si="3"/>
        <v>134.53650195120846</v>
      </c>
      <c r="Q16" s="251">
        <v>4</v>
      </c>
      <c r="R16" s="252" t="s">
        <v>464</v>
      </c>
      <c r="S16" s="253" t="s">
        <v>183</v>
      </c>
      <c r="T16" s="254" t="s">
        <v>596</v>
      </c>
      <c r="U16" s="252" t="s">
        <v>55</v>
      </c>
      <c r="V16" s="255" t="s">
        <v>415</v>
      </c>
      <c r="W16" s="252">
        <v>4</v>
      </c>
      <c r="X16" s="252">
        <v>4</v>
      </c>
      <c r="Y16" s="252">
        <v>4</v>
      </c>
      <c r="Z16" s="84"/>
    </row>
    <row r="17" spans="1:26" ht="13.5" customHeight="1" x14ac:dyDescent="0.2">
      <c r="A17" s="18">
        <v>14</v>
      </c>
      <c r="B17" s="54" t="s">
        <v>469</v>
      </c>
      <c r="C17" s="52" t="s">
        <v>597</v>
      </c>
      <c r="D17" s="51" t="s">
        <v>471</v>
      </c>
      <c r="F17" s="18">
        <v>5</v>
      </c>
      <c r="G17" s="20">
        <v>5</v>
      </c>
      <c r="H17" s="28" t="s">
        <v>55</v>
      </c>
      <c r="I17" s="21">
        <v>5</v>
      </c>
      <c r="J17" s="178">
        <f t="shared" si="0"/>
        <v>20</v>
      </c>
      <c r="K17" s="21">
        <v>5</v>
      </c>
      <c r="L17" s="178">
        <f t="shared" si="1"/>
        <v>20</v>
      </c>
      <c r="M17" s="21">
        <v>5</v>
      </c>
      <c r="N17" s="178">
        <f t="shared" si="2"/>
        <v>20</v>
      </c>
      <c r="O17" s="179">
        <f t="shared" si="3"/>
        <v>60</v>
      </c>
      <c r="Q17" s="251">
        <v>5</v>
      </c>
      <c r="R17" s="252" t="s">
        <v>469</v>
      </c>
      <c r="S17" s="253" t="s">
        <v>597</v>
      </c>
      <c r="T17" s="254" t="s">
        <v>471</v>
      </c>
      <c r="U17" s="252" t="s">
        <v>55</v>
      </c>
      <c r="V17" s="255" t="s">
        <v>428</v>
      </c>
      <c r="W17" s="252">
        <v>5</v>
      </c>
      <c r="X17" s="252">
        <v>5</v>
      </c>
      <c r="Y17" s="252">
        <v>5</v>
      </c>
      <c r="Z17" s="84"/>
    </row>
    <row r="18" spans="1:26" ht="13.5" customHeight="1" x14ac:dyDescent="0.2">
      <c r="A18" s="18">
        <v>15</v>
      </c>
      <c r="B18" s="54" t="s">
        <v>598</v>
      </c>
      <c r="C18" s="52" t="s">
        <v>599</v>
      </c>
      <c r="D18" s="51" t="s">
        <v>600</v>
      </c>
      <c r="F18" s="18">
        <v>1</v>
      </c>
      <c r="G18" s="20">
        <v>6</v>
      </c>
      <c r="H18" s="28" t="s">
        <v>56</v>
      </c>
      <c r="I18" s="21">
        <v>1</v>
      </c>
      <c r="J18" s="178">
        <f t="shared" si="0"/>
        <v>138.90756251918219</v>
      </c>
      <c r="K18" s="21">
        <v>1</v>
      </c>
      <c r="L18" s="178">
        <f t="shared" si="1"/>
        <v>138.90756251918219</v>
      </c>
      <c r="M18" s="21">
        <v>1</v>
      </c>
      <c r="N18" s="178">
        <f t="shared" si="2"/>
        <v>138.90756251918219</v>
      </c>
      <c r="O18" s="179">
        <f t="shared" si="3"/>
        <v>416.72268755754658</v>
      </c>
      <c r="Q18" s="137">
        <v>1</v>
      </c>
      <c r="R18" s="54" t="s">
        <v>598</v>
      </c>
      <c r="S18" s="52" t="s">
        <v>599</v>
      </c>
      <c r="T18" s="51" t="s">
        <v>600</v>
      </c>
      <c r="U18" s="54" t="s">
        <v>56</v>
      </c>
      <c r="V18" s="50" t="s">
        <v>418</v>
      </c>
      <c r="W18" s="54">
        <v>1</v>
      </c>
      <c r="X18" s="54">
        <v>1</v>
      </c>
      <c r="Y18" s="54">
        <v>1</v>
      </c>
      <c r="Z18" s="84"/>
    </row>
    <row r="19" spans="1:26" ht="13.5" customHeight="1" x14ac:dyDescent="0.2">
      <c r="A19" s="18">
        <v>16</v>
      </c>
      <c r="B19" s="54" t="s">
        <v>403</v>
      </c>
      <c r="C19" s="52" t="s">
        <v>601</v>
      </c>
      <c r="D19" s="51" t="s">
        <v>404</v>
      </c>
      <c r="F19" s="18">
        <v>2</v>
      </c>
      <c r="G19" s="20">
        <v>6</v>
      </c>
      <c r="H19" s="28" t="s">
        <v>56</v>
      </c>
      <c r="I19" s="21">
        <v>3</v>
      </c>
      <c r="J19" s="178">
        <f t="shared" si="0"/>
        <v>81.71816644986572</v>
      </c>
      <c r="K19" s="21">
        <v>4</v>
      </c>
      <c r="L19" s="178">
        <f t="shared" si="1"/>
        <v>58.80456295278406</v>
      </c>
      <c r="M19" s="21">
        <v>3</v>
      </c>
      <c r="N19" s="178">
        <f t="shared" si="2"/>
        <v>81.71816644986572</v>
      </c>
      <c r="O19" s="179">
        <f t="shared" si="3"/>
        <v>222.24089585251551</v>
      </c>
      <c r="Q19" s="137">
        <v>2</v>
      </c>
      <c r="R19" s="54" t="s">
        <v>403</v>
      </c>
      <c r="S19" s="52" t="s">
        <v>601</v>
      </c>
      <c r="T19" s="51" t="s">
        <v>404</v>
      </c>
      <c r="U19" s="54" t="s">
        <v>56</v>
      </c>
      <c r="V19" s="50" t="s">
        <v>472</v>
      </c>
      <c r="W19" s="54">
        <v>3</v>
      </c>
      <c r="X19" s="54">
        <v>4</v>
      </c>
      <c r="Y19" s="54">
        <v>3</v>
      </c>
      <c r="Z19" s="84"/>
    </row>
    <row r="20" spans="1:26" ht="13.5" customHeight="1" x14ac:dyDescent="0.2">
      <c r="A20" s="18">
        <v>17</v>
      </c>
      <c r="B20" s="54" t="s">
        <v>406</v>
      </c>
      <c r="C20" s="52" t="s">
        <v>602</v>
      </c>
      <c r="D20" s="51" t="s">
        <v>408</v>
      </c>
      <c r="F20" s="18">
        <v>3</v>
      </c>
      <c r="G20" s="20">
        <v>6</v>
      </c>
      <c r="H20" s="28" t="s">
        <v>56</v>
      </c>
      <c r="I20" s="21">
        <v>2</v>
      </c>
      <c r="J20" s="178">
        <f t="shared" si="0"/>
        <v>107.18939606931647</v>
      </c>
      <c r="K20" s="21">
        <v>2</v>
      </c>
      <c r="L20" s="178">
        <f t="shared" si="1"/>
        <v>107.18939606931647</v>
      </c>
      <c r="M20" s="21" t="s">
        <v>24</v>
      </c>
      <c r="N20" s="178">
        <f t="shared" si="2"/>
        <v>16.666666666666664</v>
      </c>
      <c r="O20" s="179">
        <f t="shared" si="3"/>
        <v>231.0454588052996</v>
      </c>
      <c r="Q20" s="137">
        <v>3</v>
      </c>
      <c r="R20" s="54" t="s">
        <v>406</v>
      </c>
      <c r="S20" s="52" t="s">
        <v>602</v>
      </c>
      <c r="T20" s="51" t="s">
        <v>408</v>
      </c>
      <c r="U20" s="54" t="s">
        <v>56</v>
      </c>
      <c r="V20" s="50" t="s">
        <v>603</v>
      </c>
      <c r="W20" s="54">
        <v>2</v>
      </c>
      <c r="X20" s="54">
        <v>2</v>
      </c>
      <c r="Y20" s="54" t="s">
        <v>24</v>
      </c>
      <c r="Z20" s="84"/>
    </row>
    <row r="21" spans="1:26" ht="13.5" customHeight="1" x14ac:dyDescent="0.2">
      <c r="A21" s="18">
        <v>18</v>
      </c>
      <c r="B21" s="54" t="s">
        <v>604</v>
      </c>
      <c r="C21" s="52" t="s">
        <v>605</v>
      </c>
      <c r="D21" s="51" t="s">
        <v>606</v>
      </c>
      <c r="F21" s="18">
        <v>4</v>
      </c>
      <c r="G21" s="20">
        <v>6</v>
      </c>
      <c r="H21" s="28" t="s">
        <v>56</v>
      </c>
      <c r="I21" s="21">
        <v>6</v>
      </c>
      <c r="J21" s="178">
        <f t="shared" si="0"/>
        <v>16.666666666666664</v>
      </c>
      <c r="K21" s="21">
        <v>3</v>
      </c>
      <c r="L21" s="178">
        <f t="shared" si="1"/>
        <v>81.71816644986572</v>
      </c>
      <c r="M21" s="21">
        <v>2</v>
      </c>
      <c r="N21" s="178">
        <f t="shared" si="2"/>
        <v>107.18939606931647</v>
      </c>
      <c r="O21" s="179">
        <f t="shared" si="3"/>
        <v>205.57422918584885</v>
      </c>
      <c r="Q21" s="137">
        <v>4</v>
      </c>
      <c r="R21" s="54" t="s">
        <v>604</v>
      </c>
      <c r="S21" s="52" t="s">
        <v>605</v>
      </c>
      <c r="T21" s="51" t="s">
        <v>606</v>
      </c>
      <c r="U21" s="54" t="s">
        <v>56</v>
      </c>
      <c r="V21" s="50" t="s">
        <v>603</v>
      </c>
      <c r="W21" s="54">
        <v>6</v>
      </c>
      <c r="X21" s="54">
        <v>3</v>
      </c>
      <c r="Y21" s="54">
        <v>2</v>
      </c>
      <c r="Z21" s="84"/>
    </row>
    <row r="22" spans="1:26" ht="13.5" customHeight="1" x14ac:dyDescent="0.2">
      <c r="A22" s="18">
        <v>19</v>
      </c>
      <c r="B22" s="54" t="s">
        <v>424</v>
      </c>
      <c r="C22" s="52" t="s">
        <v>184</v>
      </c>
      <c r="D22" s="51" t="s">
        <v>425</v>
      </c>
      <c r="F22" s="18">
        <v>5</v>
      </c>
      <c r="G22" s="20">
        <v>6</v>
      </c>
      <c r="H22" s="28" t="s">
        <v>56</v>
      </c>
      <c r="I22" s="21">
        <v>4</v>
      </c>
      <c r="J22" s="178">
        <f t="shared" si="0"/>
        <v>58.80456295278406</v>
      </c>
      <c r="K22" s="21">
        <v>6</v>
      </c>
      <c r="L22" s="178">
        <f t="shared" si="1"/>
        <v>16.666666666666664</v>
      </c>
      <c r="M22" s="21">
        <v>4</v>
      </c>
      <c r="N22" s="178">
        <f t="shared" si="2"/>
        <v>58.80456295278406</v>
      </c>
      <c r="O22" s="179">
        <f t="shared" si="3"/>
        <v>134.27579257223479</v>
      </c>
      <c r="Q22" s="137">
        <v>5</v>
      </c>
      <c r="R22" s="54" t="s">
        <v>424</v>
      </c>
      <c r="S22" s="52" t="s">
        <v>184</v>
      </c>
      <c r="T22" s="51" t="s">
        <v>425</v>
      </c>
      <c r="U22" s="54" t="s">
        <v>56</v>
      </c>
      <c r="V22" s="50" t="s">
        <v>459</v>
      </c>
      <c r="W22" s="54">
        <v>4</v>
      </c>
      <c r="X22" s="54">
        <v>6</v>
      </c>
      <c r="Y22" s="54">
        <v>4</v>
      </c>
      <c r="Z22" s="84"/>
    </row>
    <row r="23" spans="1:26" ht="13.5" customHeight="1" x14ac:dyDescent="0.2">
      <c r="A23" s="18">
        <v>20</v>
      </c>
      <c r="B23" s="54" t="s">
        <v>419</v>
      </c>
      <c r="C23" s="52" t="s">
        <v>607</v>
      </c>
      <c r="D23" s="51" t="s">
        <v>608</v>
      </c>
      <c r="F23" s="18">
        <v>6</v>
      </c>
      <c r="G23" s="20">
        <v>6</v>
      </c>
      <c r="H23" s="28" t="s">
        <v>56</v>
      </c>
      <c r="I23" s="21">
        <v>5</v>
      </c>
      <c r="J23" s="178">
        <f t="shared" si="0"/>
        <v>37.29239563571457</v>
      </c>
      <c r="K23" s="21">
        <v>5</v>
      </c>
      <c r="L23" s="178">
        <f t="shared" si="1"/>
        <v>37.29239563571457</v>
      </c>
      <c r="M23" s="21">
        <v>5</v>
      </c>
      <c r="N23" s="178">
        <f t="shared" si="2"/>
        <v>37.29239563571457</v>
      </c>
      <c r="O23" s="179">
        <f t="shared" si="3"/>
        <v>111.87718690714371</v>
      </c>
      <c r="Q23" s="137">
        <v>6</v>
      </c>
      <c r="R23" s="54" t="s">
        <v>419</v>
      </c>
      <c r="S23" s="52" t="s">
        <v>607</v>
      </c>
      <c r="T23" s="51" t="s">
        <v>608</v>
      </c>
      <c r="U23" s="54" t="s">
        <v>56</v>
      </c>
      <c r="V23" s="50" t="s">
        <v>428</v>
      </c>
      <c r="W23" s="54">
        <v>5</v>
      </c>
      <c r="X23" s="54">
        <v>5</v>
      </c>
      <c r="Y23" s="54">
        <v>5</v>
      </c>
      <c r="Z23" s="84"/>
    </row>
    <row r="24" spans="1:26" ht="13.5" customHeight="1" x14ac:dyDescent="0.2">
      <c r="A24" s="18">
        <v>21</v>
      </c>
      <c r="B24" s="54" t="s">
        <v>609</v>
      </c>
      <c r="C24" s="52" t="s">
        <v>185</v>
      </c>
      <c r="D24" s="51" t="s">
        <v>417</v>
      </c>
      <c r="F24" s="18">
        <v>1</v>
      </c>
      <c r="G24" s="20">
        <v>5</v>
      </c>
      <c r="H24" s="28" t="s">
        <v>57</v>
      </c>
      <c r="I24" s="21">
        <v>1</v>
      </c>
      <c r="J24" s="178">
        <f t="shared" si="0"/>
        <v>134.94850021680094</v>
      </c>
      <c r="K24" s="21">
        <v>1</v>
      </c>
      <c r="L24" s="178">
        <f t="shared" si="1"/>
        <v>134.94850021680094</v>
      </c>
      <c r="M24" s="21">
        <v>1</v>
      </c>
      <c r="N24" s="178">
        <f t="shared" si="2"/>
        <v>134.94850021680094</v>
      </c>
      <c r="O24" s="179">
        <f t="shared" si="3"/>
        <v>404.84550065040281</v>
      </c>
      <c r="Q24" s="251">
        <v>1</v>
      </c>
      <c r="R24" s="252" t="s">
        <v>609</v>
      </c>
      <c r="S24" s="253" t="s">
        <v>185</v>
      </c>
      <c r="T24" s="254" t="s">
        <v>417</v>
      </c>
      <c r="U24" s="252" t="s">
        <v>57</v>
      </c>
      <c r="V24" s="255" t="s">
        <v>418</v>
      </c>
      <c r="W24" s="252">
        <v>1</v>
      </c>
      <c r="X24" s="252">
        <v>1</v>
      </c>
      <c r="Y24" s="252">
        <v>1</v>
      </c>
      <c r="Z24" s="84"/>
    </row>
    <row r="25" spans="1:26" ht="13.5" customHeight="1" x14ac:dyDescent="0.2">
      <c r="A25" s="18">
        <v>22</v>
      </c>
      <c r="B25" s="54" t="s">
        <v>610</v>
      </c>
      <c r="C25" s="52" t="s">
        <v>611</v>
      </c>
      <c r="D25" s="51" t="s">
        <v>421</v>
      </c>
      <c r="F25" s="18">
        <v>2</v>
      </c>
      <c r="G25" s="20">
        <v>5</v>
      </c>
      <c r="H25" s="28" t="s">
        <v>57</v>
      </c>
      <c r="I25" s="21">
        <v>3</v>
      </c>
      <c r="J25" s="178">
        <f t="shared" ref="J25:J28" si="4">IF(OR(I25="DSQ",I25="RAF",I25="DNC",I25="DPG"),0,IF(OR(I25="DNS",I25="DNF"),100*(($G25-$G25+1)/$G25)+50*(LOG($G25/$G25)),100*(($G25-I25+1)/$G25)+50*(LOG($G25/I25))))</f>
        <v>71.092437480817821</v>
      </c>
      <c r="K25" s="21">
        <v>2</v>
      </c>
      <c r="L25" s="178">
        <f t="shared" ref="L25:L28" si="5">IF(OR(K25="DSQ",K25="RAF",K25="DNC",K25="DPG"),0,IF(OR(K25="DNS",K25="DNF"),100*(($G25-$G25+1)/$G25)+50*(LOG($G25/$G25)),100*(($G25-K25+1)/$G25)+50*(LOG($G25/K25))))</f>
        <v>99.897000433601875</v>
      </c>
      <c r="M25" s="21">
        <v>2</v>
      </c>
      <c r="N25" s="178">
        <f t="shared" ref="N25:N28" si="6">IF(OR(M25="DSQ",M25="RAF",M25="DNC",M25="DPG"),0,IF(OR(M25="DNS",M25="DNF"),100*(($G25-$G25+1)/$G25)+50*(LOG($G25/$G25)),100*(($G25-M25+1)/$G25)+50*(LOG($G25/M25))))</f>
        <v>99.897000433601875</v>
      </c>
      <c r="O25" s="179">
        <f t="shared" ref="O25:O28" si="7">J25+N25+L25</f>
        <v>270.88643834802156</v>
      </c>
      <c r="Q25" s="251">
        <v>2</v>
      </c>
      <c r="R25" s="252" t="s">
        <v>610</v>
      </c>
      <c r="S25" s="253" t="s">
        <v>611</v>
      </c>
      <c r="T25" s="254" t="s">
        <v>421</v>
      </c>
      <c r="U25" s="252" t="s">
        <v>57</v>
      </c>
      <c r="V25" s="255" t="s">
        <v>466</v>
      </c>
      <c r="W25" s="252">
        <v>3</v>
      </c>
      <c r="X25" s="252">
        <v>2</v>
      </c>
      <c r="Y25" s="252">
        <v>2</v>
      </c>
      <c r="Z25" s="84"/>
    </row>
    <row r="26" spans="1:26" ht="13.5" customHeight="1" x14ac:dyDescent="0.2">
      <c r="A26" s="18">
        <v>23</v>
      </c>
      <c r="B26" s="54" t="s">
        <v>426</v>
      </c>
      <c r="C26" s="52" t="s">
        <v>612</v>
      </c>
      <c r="D26" s="51" t="s">
        <v>427</v>
      </c>
      <c r="F26" s="18">
        <v>3</v>
      </c>
      <c r="G26" s="20">
        <v>5</v>
      </c>
      <c r="H26" s="28" t="s">
        <v>57</v>
      </c>
      <c r="I26" s="21">
        <v>4</v>
      </c>
      <c r="J26" s="178">
        <f t="shared" si="4"/>
        <v>44.845500650402819</v>
      </c>
      <c r="K26" s="21">
        <v>4</v>
      </c>
      <c r="L26" s="178">
        <f t="shared" si="5"/>
        <v>44.845500650402819</v>
      </c>
      <c r="M26" s="21">
        <v>4</v>
      </c>
      <c r="N26" s="178">
        <f t="shared" si="6"/>
        <v>44.845500650402819</v>
      </c>
      <c r="O26" s="179">
        <f t="shared" si="7"/>
        <v>134.53650195120846</v>
      </c>
      <c r="Q26" s="251">
        <v>3</v>
      </c>
      <c r="R26" s="252" t="s">
        <v>426</v>
      </c>
      <c r="S26" s="253" t="s">
        <v>612</v>
      </c>
      <c r="T26" s="254" t="s">
        <v>427</v>
      </c>
      <c r="U26" s="252" t="s">
        <v>57</v>
      </c>
      <c r="V26" s="255" t="s">
        <v>415</v>
      </c>
      <c r="W26" s="252">
        <v>4</v>
      </c>
      <c r="X26" s="252">
        <v>4</v>
      </c>
      <c r="Y26" s="252">
        <v>4</v>
      </c>
      <c r="Z26" s="84"/>
    </row>
    <row r="27" spans="1:26" ht="13.5" customHeight="1" x14ac:dyDescent="0.2">
      <c r="A27" s="18">
        <v>24</v>
      </c>
      <c r="B27" s="54" t="s">
        <v>429</v>
      </c>
      <c r="C27" s="52" t="s">
        <v>187</v>
      </c>
      <c r="D27" s="51" t="s">
        <v>430</v>
      </c>
      <c r="F27" s="18">
        <v>4</v>
      </c>
      <c r="G27" s="20">
        <v>5</v>
      </c>
      <c r="H27" s="28" t="s">
        <v>57</v>
      </c>
      <c r="I27" s="21">
        <v>2</v>
      </c>
      <c r="J27" s="178">
        <f t="shared" si="4"/>
        <v>99.897000433601875</v>
      </c>
      <c r="K27" s="21" t="s">
        <v>26</v>
      </c>
      <c r="L27" s="178">
        <f t="shared" si="5"/>
        <v>0</v>
      </c>
      <c r="M27" s="21">
        <v>3</v>
      </c>
      <c r="N27" s="178">
        <f t="shared" si="6"/>
        <v>71.092437480817821</v>
      </c>
      <c r="O27" s="179">
        <f t="shared" si="7"/>
        <v>170.98943791441968</v>
      </c>
      <c r="Q27" s="251">
        <v>4</v>
      </c>
      <c r="R27" s="252" t="s">
        <v>429</v>
      </c>
      <c r="S27" s="253" t="s">
        <v>187</v>
      </c>
      <c r="T27" s="254" t="s">
        <v>430</v>
      </c>
      <c r="U27" s="252" t="s">
        <v>57</v>
      </c>
      <c r="V27" s="255" t="s">
        <v>475</v>
      </c>
      <c r="W27" s="252">
        <v>2</v>
      </c>
      <c r="X27" s="252" t="s">
        <v>26</v>
      </c>
      <c r="Y27" s="252">
        <v>3</v>
      </c>
      <c r="Z27" s="84"/>
    </row>
    <row r="28" spans="1:26" ht="13.5" customHeight="1" x14ac:dyDescent="0.2">
      <c r="A28" s="18">
        <v>25</v>
      </c>
      <c r="B28" s="54" t="s">
        <v>613</v>
      </c>
      <c r="C28" s="52" t="s">
        <v>614</v>
      </c>
      <c r="D28" s="51" t="s">
        <v>615</v>
      </c>
      <c r="F28" s="18">
        <v>5</v>
      </c>
      <c r="G28" s="20">
        <v>5</v>
      </c>
      <c r="H28" s="28" t="s">
        <v>57</v>
      </c>
      <c r="I28" s="21">
        <v>5</v>
      </c>
      <c r="J28" s="178">
        <f t="shared" si="4"/>
        <v>20</v>
      </c>
      <c r="K28" s="21">
        <v>3</v>
      </c>
      <c r="L28" s="178">
        <f t="shared" si="5"/>
        <v>71.092437480817821</v>
      </c>
      <c r="M28" s="21">
        <v>5</v>
      </c>
      <c r="N28" s="178">
        <f t="shared" si="6"/>
        <v>20</v>
      </c>
      <c r="O28" s="179">
        <f t="shared" si="7"/>
        <v>111.09243748081782</v>
      </c>
      <c r="Q28" s="251">
        <v>5</v>
      </c>
      <c r="R28" s="252" t="s">
        <v>613</v>
      </c>
      <c r="S28" s="253" t="s">
        <v>614</v>
      </c>
      <c r="T28" s="254" t="s">
        <v>615</v>
      </c>
      <c r="U28" s="252" t="s">
        <v>57</v>
      </c>
      <c r="V28" s="255" t="s">
        <v>475</v>
      </c>
      <c r="W28" s="252">
        <v>5</v>
      </c>
      <c r="X28" s="252">
        <v>3</v>
      </c>
      <c r="Y28" s="252">
        <v>5</v>
      </c>
      <c r="Z28" s="84"/>
    </row>
    <row r="29" spans="1:26" ht="13.5" customHeight="1" x14ac:dyDescent="0.2">
      <c r="N29" s="43"/>
      <c r="R29"/>
      <c r="T29" s="149"/>
      <c r="U29"/>
      <c r="V29" s="149"/>
      <c r="X29"/>
    </row>
    <row r="30" spans="1:26" ht="13.5" customHeight="1" x14ac:dyDescent="0.2">
      <c r="N30" s="43"/>
      <c r="R30"/>
      <c r="T30" s="149"/>
      <c r="U30"/>
      <c r="V30" s="149"/>
      <c r="X30"/>
    </row>
    <row r="31" spans="1:26" ht="13.5" customHeight="1" x14ac:dyDescent="0.2">
      <c r="N31" s="43"/>
      <c r="R31"/>
      <c r="T31" s="149"/>
      <c r="U31"/>
      <c r="V31" s="149"/>
      <c r="X31"/>
    </row>
    <row r="32" spans="1:26" ht="13.5" customHeight="1" x14ac:dyDescent="0.2">
      <c r="R32"/>
      <c r="T32" s="149"/>
      <c r="U32"/>
      <c r="V32" s="149"/>
      <c r="X32"/>
    </row>
    <row r="33" spans="12:25" ht="13.5" customHeight="1" x14ac:dyDescent="0.2">
      <c r="R33"/>
      <c r="T33" s="149"/>
      <c r="U33"/>
      <c r="V33" s="149"/>
      <c r="X33"/>
    </row>
    <row r="34" spans="12:25" ht="13.5" customHeight="1" x14ac:dyDescent="0.2">
      <c r="R34"/>
      <c r="T34" s="149"/>
      <c r="U34"/>
      <c r="V34" s="149"/>
      <c r="X34"/>
    </row>
    <row r="35" spans="12:25" ht="13.5" customHeight="1" x14ac:dyDescent="0.2">
      <c r="R35"/>
      <c r="T35" s="149"/>
      <c r="U35"/>
      <c r="V35" s="149"/>
      <c r="X35"/>
    </row>
    <row r="36" spans="12:25" ht="13.5" customHeight="1" x14ac:dyDescent="0.2">
      <c r="R36"/>
      <c r="T36" s="149"/>
      <c r="U36"/>
      <c r="V36" s="149"/>
      <c r="X36"/>
    </row>
    <row r="37" spans="12:25" ht="13.5" customHeight="1" x14ac:dyDescent="0.2">
      <c r="R37"/>
      <c r="T37" s="149"/>
      <c r="U37"/>
      <c r="V37" s="149"/>
      <c r="X37"/>
    </row>
    <row r="38" spans="12:25" ht="13.5" customHeight="1" x14ac:dyDescent="0.2">
      <c r="R38"/>
      <c r="T38" s="149"/>
      <c r="U38"/>
      <c r="V38" s="149"/>
      <c r="X38"/>
    </row>
    <row r="39" spans="12:25" ht="13.5" customHeight="1" x14ac:dyDescent="0.2">
      <c r="R39"/>
      <c r="T39" s="149"/>
      <c r="U39"/>
      <c r="V39" s="149"/>
      <c r="X39"/>
    </row>
    <row r="40" spans="12:25" ht="13.5" customHeight="1" x14ac:dyDescent="0.2">
      <c r="R40"/>
      <c r="T40" s="149"/>
      <c r="U40"/>
      <c r="V40" s="149"/>
      <c r="X40"/>
    </row>
    <row r="41" spans="12:25" ht="13.5" customHeight="1" x14ac:dyDescent="0.2">
      <c r="R41"/>
      <c r="T41" s="149"/>
      <c r="U41"/>
      <c r="V41" s="149"/>
      <c r="X41"/>
    </row>
    <row r="42" spans="12:25" ht="13.5" customHeight="1" x14ac:dyDescent="0.2">
      <c r="R42"/>
      <c r="T42" s="149"/>
      <c r="U42"/>
      <c r="V42" s="149"/>
      <c r="X42"/>
    </row>
    <row r="43" spans="12:25" ht="13.5" customHeight="1" x14ac:dyDescent="0.2">
      <c r="R43"/>
      <c r="T43" s="149"/>
      <c r="U43"/>
      <c r="V43" s="149"/>
      <c r="X43"/>
    </row>
    <row r="44" spans="12:25" ht="13.5" customHeight="1" x14ac:dyDescent="0.2">
      <c r="R44"/>
      <c r="T44" s="149"/>
      <c r="U44"/>
      <c r="V44" s="149"/>
      <c r="X44"/>
    </row>
    <row r="45" spans="12:25" ht="13.5" customHeight="1" x14ac:dyDescent="0.2">
      <c r="R45"/>
      <c r="T45" s="149"/>
      <c r="U45"/>
      <c r="V45" s="149"/>
      <c r="X45"/>
    </row>
    <row r="46" spans="12:25" ht="13.5" customHeight="1" x14ac:dyDescent="0.2">
      <c r="R46"/>
      <c r="T46" s="149"/>
      <c r="U46"/>
      <c r="V46" s="149"/>
      <c r="X46"/>
    </row>
    <row r="47" spans="12:25" ht="13.5" customHeight="1" x14ac:dyDescent="0.2">
      <c r="L47" s="43"/>
      <c r="R47"/>
      <c r="U47"/>
      <c r="W47" s="149"/>
      <c r="X47"/>
      <c r="Y47" s="149"/>
    </row>
    <row r="48" spans="12:25" ht="13.5" customHeight="1" x14ac:dyDescent="0.2">
      <c r="L48" s="43"/>
      <c r="R48"/>
      <c r="U48"/>
      <c r="W48" s="149"/>
      <c r="X48"/>
      <c r="Y48" s="149"/>
    </row>
    <row r="49" spans="16:21" ht="13.5" customHeight="1" x14ac:dyDescent="0.2">
      <c r="P49" s="43"/>
      <c r="R49"/>
      <c r="U49"/>
    </row>
    <row r="50" spans="16:21" ht="13.5" customHeight="1" x14ac:dyDescent="0.2">
      <c r="P50" s="43"/>
      <c r="R50"/>
      <c r="U50"/>
    </row>
    <row r="51" spans="16:21" ht="13.5" customHeight="1" x14ac:dyDescent="0.2">
      <c r="P51" s="43"/>
      <c r="R51"/>
      <c r="U51"/>
    </row>
    <row r="52" spans="16:21" ht="13.5" customHeight="1" x14ac:dyDescent="0.2">
      <c r="P52" s="43"/>
      <c r="R52"/>
      <c r="U52"/>
    </row>
    <row r="53" spans="16:21" ht="13.5" customHeight="1" x14ac:dyDescent="0.2">
      <c r="P53" s="43"/>
      <c r="R53"/>
      <c r="U53"/>
    </row>
    <row r="54" spans="16:21" ht="13.5" customHeight="1" x14ac:dyDescent="0.2">
      <c r="P54" s="43"/>
      <c r="R54"/>
      <c r="U54"/>
    </row>
    <row r="55" spans="16:21" ht="13.5" customHeight="1" x14ac:dyDescent="0.2">
      <c r="P55" s="43"/>
      <c r="R55"/>
      <c r="U55"/>
    </row>
    <row r="56" spans="16:21" ht="13.5" customHeight="1" x14ac:dyDescent="0.2">
      <c r="P56" s="43"/>
      <c r="R56"/>
      <c r="S56" s="43"/>
      <c r="U56"/>
    </row>
  </sheetData>
  <sortState xmlns:xlrd2="http://schemas.microsoft.com/office/spreadsheetml/2017/richdata2" ref="Q4:Y12">
    <sortCondition ref="Q4:Q12"/>
  </sortState>
  <mergeCells count="3">
    <mergeCell ref="I3:J3"/>
    <mergeCell ref="M3:N3"/>
    <mergeCell ref="K3:L3"/>
  </mergeCells>
  <hyperlinks>
    <hyperlink ref="S1" r:id="rId1" location="tab5" xr:uid="{E02985DC-8AB0-4A64-A559-4FEF8E5AC8C7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7"/>
  <sheetViews>
    <sheetView zoomScale="90" zoomScaleNormal="90" workbookViewId="0"/>
  </sheetViews>
  <sheetFormatPr baseColWidth="10" defaultColWidth="11.42578125" defaultRowHeight="12.75" x14ac:dyDescent="0.2"/>
  <cols>
    <col min="1" max="1" width="5.5703125" style="1" customWidth="1"/>
    <col min="2" max="2" width="9.5703125" style="17" customWidth="1"/>
    <col min="3" max="3" width="20.140625" style="17" customWidth="1"/>
    <col min="4" max="4" width="26.85546875" style="87" bestFit="1" customWidth="1"/>
    <col min="5" max="5" width="1.28515625" style="17" customWidth="1"/>
    <col min="6" max="6" width="8.28515625" style="1" customWidth="1"/>
    <col min="7" max="7" width="7.42578125" style="25" customWidth="1"/>
    <col min="8" max="8" width="5.140625" style="17" bestFit="1" customWidth="1"/>
    <col min="9" max="9" width="5.5703125" style="22" customWidth="1"/>
    <col min="10" max="10" width="5.5703125" style="24" customWidth="1"/>
    <col min="11" max="11" width="5.5703125" style="23" customWidth="1"/>
    <col min="12" max="12" width="5.5703125" style="25" customWidth="1"/>
    <col min="13" max="13" width="11" style="23" customWidth="1"/>
    <col min="14" max="14" width="14.140625" style="23" customWidth="1"/>
    <col min="15" max="15" width="1.7109375" style="17" customWidth="1"/>
    <col min="16" max="16" width="9.28515625" style="147" customWidth="1"/>
    <col min="17" max="17" width="11.42578125" style="131"/>
    <col min="18" max="18" width="20.5703125" style="131" customWidth="1"/>
    <col min="19" max="19" width="23.7109375" style="131" customWidth="1"/>
    <col min="20" max="20" width="5.28515625" style="25" customWidth="1"/>
    <col min="21" max="21" width="10.42578125" style="131" customWidth="1"/>
    <col min="22" max="22" width="6.42578125" style="131" customWidth="1"/>
    <col min="23" max="23" width="8.85546875" style="131" customWidth="1"/>
    <col min="24" max="16384" width="11.42578125" style="17"/>
  </cols>
  <sheetData>
    <row r="1" spans="1:23" ht="17.25" x14ac:dyDescent="0.2">
      <c r="B1" s="142" t="s">
        <v>672</v>
      </c>
      <c r="C1" s="143"/>
      <c r="F1" s="17"/>
      <c r="H1" s="144" t="s">
        <v>192</v>
      </c>
      <c r="P1" s="238" t="s">
        <v>709</v>
      </c>
    </row>
    <row r="2" spans="1:23" x14ac:dyDescent="0.2">
      <c r="A2" s="17"/>
      <c r="D2" s="17"/>
      <c r="F2" s="17"/>
      <c r="G2" s="17"/>
      <c r="I2" s="17"/>
      <c r="J2" s="17"/>
      <c r="K2" s="17"/>
      <c r="L2" s="17"/>
      <c r="M2" s="17"/>
      <c r="N2" s="17"/>
      <c r="P2" s="17"/>
    </row>
    <row r="3" spans="1:23" ht="36.75" customHeight="1" x14ac:dyDescent="0.2">
      <c r="A3" s="18" t="s">
        <v>19</v>
      </c>
      <c r="B3" s="18" t="s">
        <v>20</v>
      </c>
      <c r="C3" s="18" t="s">
        <v>21</v>
      </c>
      <c r="D3" s="58" t="s">
        <v>30</v>
      </c>
      <c r="F3" s="18" t="s">
        <v>28</v>
      </c>
      <c r="G3" s="18" t="s">
        <v>27</v>
      </c>
      <c r="H3" s="18" t="s">
        <v>23</v>
      </c>
      <c r="I3" s="311" t="s">
        <v>31</v>
      </c>
      <c r="J3" s="312"/>
      <c r="K3" s="311" t="s">
        <v>32</v>
      </c>
      <c r="L3" s="312"/>
      <c r="M3" s="18" t="s">
        <v>29</v>
      </c>
      <c r="N3" s="140"/>
      <c r="P3" s="107" t="s">
        <v>2</v>
      </c>
      <c r="Q3" s="107" t="s">
        <v>20</v>
      </c>
      <c r="R3" s="107" t="s">
        <v>21</v>
      </c>
      <c r="S3" s="107" t="s">
        <v>22</v>
      </c>
      <c r="T3" s="108" t="s">
        <v>3</v>
      </c>
      <c r="U3" s="109" t="s">
        <v>51</v>
      </c>
      <c r="V3" s="110" t="s">
        <v>0</v>
      </c>
      <c r="W3" s="111" t="s">
        <v>7</v>
      </c>
    </row>
    <row r="4" spans="1:23" ht="17.25" customHeight="1" x14ac:dyDescent="0.2">
      <c r="A4" s="18">
        <v>1</v>
      </c>
      <c r="B4" s="20" t="s">
        <v>673</v>
      </c>
      <c r="C4" s="19" t="s">
        <v>696</v>
      </c>
      <c r="D4" s="78" t="s">
        <v>702</v>
      </c>
      <c r="F4" s="109">
        <v>1</v>
      </c>
      <c r="G4" s="20">
        <v>7</v>
      </c>
      <c r="H4" s="20" t="s">
        <v>676</v>
      </c>
      <c r="I4" s="21">
        <v>3</v>
      </c>
      <c r="J4" s="178">
        <f>IF(OR(I4="DSQ",I4="RAF",I4="DNC",I4="DPG"),0,IF(OR(I4="DNS",I4="DNF"),100*(($G4-$G4+1)/$G4)+50*(LOG($G4/$G4)),100*(($G4-I4+1)/$G4)+50*(LOG($G4/I4))))</f>
        <v>89.827410693301147</v>
      </c>
      <c r="K4" s="21">
        <v>1</v>
      </c>
      <c r="L4" s="178">
        <f>IF(OR(K4="DSQ",K4="RAF",K4="DNC",K4="DPG"),0,IF(OR(K4="DNS",K4="DNF"),100*(($G4-$G4+1)/$G4)+50*(LOG($G4/$G4)),100*(($G4-K4+1)/$G4)+50*(LOG($G4/K4))))</f>
        <v>142.25490200071283</v>
      </c>
      <c r="M4" s="179">
        <f>J4+L4</f>
        <v>232.08231269401398</v>
      </c>
      <c r="N4" s="141"/>
      <c r="P4" s="109">
        <v>1</v>
      </c>
      <c r="Q4" s="145" t="s">
        <v>673</v>
      </c>
      <c r="R4" s="41" t="s">
        <v>674</v>
      </c>
      <c r="S4" s="135" t="s">
        <v>675</v>
      </c>
      <c r="T4" s="146" t="s">
        <v>676</v>
      </c>
      <c r="U4" s="109" t="s">
        <v>63</v>
      </c>
      <c r="V4" s="176">
        <v>3</v>
      </c>
      <c r="W4" s="176">
        <v>1</v>
      </c>
    </row>
    <row r="5" spans="1:23" ht="17.25" customHeight="1" x14ac:dyDescent="0.2">
      <c r="A5" s="18">
        <v>2</v>
      </c>
      <c r="B5" s="20" t="s">
        <v>677</v>
      </c>
      <c r="C5" s="19" t="s">
        <v>179</v>
      </c>
      <c r="D5" s="78" t="s">
        <v>703</v>
      </c>
      <c r="F5" s="109">
        <v>2</v>
      </c>
      <c r="G5" s="20">
        <v>7</v>
      </c>
      <c r="H5" s="20" t="s">
        <v>676</v>
      </c>
      <c r="I5" s="21">
        <v>2</v>
      </c>
      <c r="J5" s="178">
        <f t="shared" ref="J5:L10" si="0">IF(OR(I5="DSQ",I5="RAF",I5="DNC",I5="DPG"),0,IF(OR(I5="DNS",I5="DNF"),100*(($G5-$G5+1)/$G5)+50*(LOG($G5/$G5)),100*(($G5-I5+1)/$G5)+50*(LOG($G5/I5))))</f>
        <v>112.91768793179949</v>
      </c>
      <c r="K5" s="21">
        <v>2</v>
      </c>
      <c r="L5" s="178">
        <f t="shared" si="0"/>
        <v>112.91768793179949</v>
      </c>
      <c r="M5" s="179">
        <f t="shared" ref="M5:M10" si="1">J5+L5</f>
        <v>225.83537586359898</v>
      </c>
      <c r="N5" s="141"/>
      <c r="P5" s="109">
        <v>2</v>
      </c>
      <c r="Q5" s="145" t="s">
        <v>677</v>
      </c>
      <c r="R5" s="41" t="s">
        <v>678</v>
      </c>
      <c r="S5" s="135" t="s">
        <v>679</v>
      </c>
      <c r="T5" s="146" t="s">
        <v>676</v>
      </c>
      <c r="U5" s="109" t="s">
        <v>63</v>
      </c>
      <c r="V5" s="176">
        <v>2</v>
      </c>
      <c r="W5" s="176">
        <v>2</v>
      </c>
    </row>
    <row r="6" spans="1:23" ht="17.25" customHeight="1" x14ac:dyDescent="0.2">
      <c r="A6" s="18">
        <v>3</v>
      </c>
      <c r="B6" s="20" t="s">
        <v>680</v>
      </c>
      <c r="C6" s="19" t="s">
        <v>697</v>
      </c>
      <c r="D6" s="78" t="s">
        <v>704</v>
      </c>
      <c r="F6" s="109">
        <v>3</v>
      </c>
      <c r="G6" s="20">
        <v>7</v>
      </c>
      <c r="H6" s="20" t="s">
        <v>676</v>
      </c>
      <c r="I6" s="21">
        <v>1</v>
      </c>
      <c r="J6" s="178">
        <f t="shared" si="0"/>
        <v>142.25490200071283</v>
      </c>
      <c r="K6" s="21">
        <v>4</v>
      </c>
      <c r="L6" s="178">
        <f t="shared" si="0"/>
        <v>69.29475957717186</v>
      </c>
      <c r="M6" s="179">
        <f t="shared" si="1"/>
        <v>211.54966157788471</v>
      </c>
      <c r="N6" s="141"/>
      <c r="P6" s="109">
        <v>3</v>
      </c>
      <c r="Q6" s="145" t="s">
        <v>680</v>
      </c>
      <c r="R6" s="41" t="s">
        <v>681</v>
      </c>
      <c r="S6" s="135" t="s">
        <v>682</v>
      </c>
      <c r="T6" s="146" t="s">
        <v>676</v>
      </c>
      <c r="U6" s="109" t="s">
        <v>65</v>
      </c>
      <c r="V6" s="176">
        <v>1</v>
      </c>
      <c r="W6" s="176">
        <v>4</v>
      </c>
    </row>
    <row r="7" spans="1:23" ht="17.25" customHeight="1" x14ac:dyDescent="0.2">
      <c r="A7" s="18">
        <v>4</v>
      </c>
      <c r="B7" s="20" t="s">
        <v>683</v>
      </c>
      <c r="C7" s="19" t="s">
        <v>698</v>
      </c>
      <c r="D7" s="78" t="s">
        <v>705</v>
      </c>
      <c r="F7" s="109">
        <v>4</v>
      </c>
      <c r="G7" s="20">
        <v>7</v>
      </c>
      <c r="H7" s="20" t="s">
        <v>676</v>
      </c>
      <c r="I7" s="21">
        <v>4</v>
      </c>
      <c r="J7" s="178">
        <f t="shared" si="0"/>
        <v>69.29475957717186</v>
      </c>
      <c r="K7" s="21">
        <v>5</v>
      </c>
      <c r="L7" s="178">
        <f t="shared" si="0"/>
        <v>50.163544641054756</v>
      </c>
      <c r="M7" s="179">
        <f t="shared" si="1"/>
        <v>119.45830421822662</v>
      </c>
      <c r="N7" s="141"/>
      <c r="P7" s="109">
        <v>4</v>
      </c>
      <c r="Q7" s="145" t="s">
        <v>683</v>
      </c>
      <c r="R7" s="41" t="s">
        <v>684</v>
      </c>
      <c r="S7" s="135" t="s">
        <v>685</v>
      </c>
      <c r="T7" s="146" t="s">
        <v>676</v>
      </c>
      <c r="U7" s="109" t="s">
        <v>64</v>
      </c>
      <c r="V7" s="176">
        <v>4</v>
      </c>
      <c r="W7" s="176">
        <v>5</v>
      </c>
    </row>
    <row r="8" spans="1:23" ht="17.25" customHeight="1" x14ac:dyDescent="0.2">
      <c r="A8" s="18">
        <v>5</v>
      </c>
      <c r="B8" s="20" t="s">
        <v>186</v>
      </c>
      <c r="C8" s="19" t="s">
        <v>699</v>
      </c>
      <c r="D8" s="78" t="s">
        <v>706</v>
      </c>
      <c r="F8" s="109">
        <v>5</v>
      </c>
      <c r="G8" s="20">
        <v>7</v>
      </c>
      <c r="H8" s="20" t="s">
        <v>676</v>
      </c>
      <c r="I8" s="21" t="s">
        <v>24</v>
      </c>
      <c r="J8" s="178">
        <f t="shared" si="0"/>
        <v>14.285714285714285</v>
      </c>
      <c r="K8" s="21">
        <v>3</v>
      </c>
      <c r="L8" s="178">
        <f t="shared" si="0"/>
        <v>89.827410693301147</v>
      </c>
      <c r="M8" s="179">
        <f t="shared" si="1"/>
        <v>104.11312497901542</v>
      </c>
      <c r="N8" s="141"/>
      <c r="P8" s="109">
        <v>5</v>
      </c>
      <c r="Q8" s="145" t="s">
        <v>186</v>
      </c>
      <c r="R8" s="41" t="s">
        <v>686</v>
      </c>
      <c r="S8" s="135" t="s">
        <v>687</v>
      </c>
      <c r="T8" s="146" t="s">
        <v>676</v>
      </c>
      <c r="U8" s="109" t="s">
        <v>66</v>
      </c>
      <c r="V8" s="176" t="s">
        <v>24</v>
      </c>
      <c r="W8" s="176">
        <v>3</v>
      </c>
    </row>
    <row r="9" spans="1:23" ht="17.25" customHeight="1" x14ac:dyDescent="0.2">
      <c r="A9" s="18">
        <v>6</v>
      </c>
      <c r="B9" s="20" t="s">
        <v>688</v>
      </c>
      <c r="C9" s="19" t="s">
        <v>700</v>
      </c>
      <c r="D9" s="78" t="s">
        <v>707</v>
      </c>
      <c r="F9" s="109">
        <v>6</v>
      </c>
      <c r="G9" s="20">
        <v>7</v>
      </c>
      <c r="H9" s="20" t="s">
        <v>676</v>
      </c>
      <c r="I9" s="21" t="s">
        <v>24</v>
      </c>
      <c r="J9" s="178">
        <f t="shared" si="0"/>
        <v>14.285714285714285</v>
      </c>
      <c r="K9" s="21">
        <v>6</v>
      </c>
      <c r="L9" s="178">
        <f t="shared" si="0"/>
        <v>31.91876805295923</v>
      </c>
      <c r="M9" s="179">
        <f t="shared" si="1"/>
        <v>46.204482338673515</v>
      </c>
      <c r="N9" s="141"/>
      <c r="P9" s="109">
        <v>6</v>
      </c>
      <c r="Q9" s="145" t="s">
        <v>688</v>
      </c>
      <c r="R9" s="41" t="s">
        <v>689</v>
      </c>
      <c r="S9" s="135" t="s">
        <v>690</v>
      </c>
      <c r="T9" s="146" t="s">
        <v>676</v>
      </c>
      <c r="U9" s="109" t="s">
        <v>691</v>
      </c>
      <c r="V9" s="176" t="s">
        <v>24</v>
      </c>
      <c r="W9" s="176">
        <v>6</v>
      </c>
    </row>
    <row r="10" spans="1:23" ht="17.25" customHeight="1" x14ac:dyDescent="0.2">
      <c r="A10" s="18">
        <v>7</v>
      </c>
      <c r="B10" s="20" t="s">
        <v>692</v>
      </c>
      <c r="C10" s="19" t="s">
        <v>701</v>
      </c>
      <c r="D10" s="78" t="s">
        <v>708</v>
      </c>
      <c r="F10" s="109">
        <v>7</v>
      </c>
      <c r="G10" s="20">
        <v>7</v>
      </c>
      <c r="H10" s="20" t="s">
        <v>676</v>
      </c>
      <c r="I10" s="21" t="s">
        <v>24</v>
      </c>
      <c r="J10" s="178">
        <f t="shared" si="0"/>
        <v>14.285714285714285</v>
      </c>
      <c r="K10" s="21" t="s">
        <v>24</v>
      </c>
      <c r="L10" s="178">
        <f t="shared" si="0"/>
        <v>14.285714285714285</v>
      </c>
      <c r="M10" s="179">
        <f t="shared" si="1"/>
        <v>28.571428571428569</v>
      </c>
      <c r="N10" s="141"/>
      <c r="P10" s="109">
        <v>7</v>
      </c>
      <c r="Q10" s="145" t="s">
        <v>692</v>
      </c>
      <c r="R10" s="41" t="s">
        <v>693</v>
      </c>
      <c r="S10" s="135" t="s">
        <v>694</v>
      </c>
      <c r="T10" s="146" t="s">
        <v>676</v>
      </c>
      <c r="U10" s="109" t="s">
        <v>695</v>
      </c>
      <c r="V10" s="176" t="s">
        <v>24</v>
      </c>
      <c r="W10" s="176" t="s">
        <v>24</v>
      </c>
    </row>
    <row r="12" spans="1:23" x14ac:dyDescent="0.2">
      <c r="C12" s="313"/>
      <c r="D12" s="313"/>
      <c r="J12" s="23"/>
      <c r="L12" s="23"/>
      <c r="P12" s="1"/>
      <c r="Q12" s="1"/>
      <c r="R12" s="1"/>
      <c r="S12" s="1"/>
      <c r="T12" s="17"/>
      <c r="U12" s="17"/>
      <c r="V12" s="17"/>
      <c r="W12" s="17"/>
    </row>
    <row r="13" spans="1:23" x14ac:dyDescent="0.2">
      <c r="J13" s="22"/>
      <c r="L13" s="23"/>
      <c r="P13" s="1"/>
      <c r="Q13" s="1"/>
      <c r="R13" s="1"/>
      <c r="S13" s="17"/>
      <c r="T13" s="17"/>
      <c r="U13" s="17"/>
      <c r="V13" s="17"/>
      <c r="W13" s="17"/>
    </row>
    <row r="14" spans="1:23" x14ac:dyDescent="0.2">
      <c r="J14" s="22"/>
      <c r="L14" s="23"/>
      <c r="P14" s="1"/>
      <c r="Q14" s="1"/>
      <c r="R14" s="1"/>
      <c r="S14" s="17"/>
      <c r="T14" s="17"/>
      <c r="U14" s="17"/>
      <c r="V14" s="17"/>
      <c r="W14" s="17"/>
    </row>
    <row r="15" spans="1:23" x14ac:dyDescent="0.2">
      <c r="J15" s="22"/>
      <c r="L15" s="23"/>
      <c r="P15" s="1"/>
      <c r="Q15" s="1"/>
      <c r="R15" s="1"/>
      <c r="S15" s="17"/>
      <c r="T15" s="17"/>
      <c r="U15" s="17"/>
      <c r="V15" s="17"/>
      <c r="W15" s="17"/>
    </row>
    <row r="16" spans="1:23" x14ac:dyDescent="0.2">
      <c r="J16" s="22"/>
      <c r="L16" s="23"/>
      <c r="P16" s="1"/>
      <c r="Q16" s="1"/>
      <c r="R16" s="1"/>
      <c r="S16" s="17"/>
      <c r="T16" s="17"/>
      <c r="U16" s="17"/>
      <c r="V16" s="17"/>
      <c r="W16" s="17"/>
    </row>
    <row r="17" spans="10:23" x14ac:dyDescent="0.2">
      <c r="J17" s="22"/>
      <c r="L17" s="23"/>
      <c r="P17" s="1"/>
      <c r="Q17" s="1"/>
      <c r="R17" s="1"/>
      <c r="S17" s="17"/>
      <c r="T17" s="17"/>
      <c r="U17" s="17"/>
      <c r="V17" s="17"/>
      <c r="W17" s="17"/>
    </row>
    <row r="18" spans="10:23" x14ac:dyDescent="0.2">
      <c r="J18" s="22"/>
      <c r="L18" s="23"/>
      <c r="P18" s="17"/>
      <c r="R18" s="17"/>
      <c r="S18" s="17"/>
      <c r="T18" s="17"/>
      <c r="U18" s="17"/>
      <c r="V18" s="17"/>
      <c r="W18" s="17"/>
    </row>
    <row r="19" spans="10:23" x14ac:dyDescent="0.2">
      <c r="J19" s="22"/>
      <c r="K19" s="25"/>
      <c r="L19" s="23"/>
      <c r="P19" s="131"/>
      <c r="S19" s="17"/>
      <c r="T19" s="17"/>
      <c r="U19" s="17"/>
      <c r="V19" s="17"/>
      <c r="W19" s="17"/>
    </row>
    <row r="20" spans="10:23" x14ac:dyDescent="0.2">
      <c r="K20" s="25"/>
      <c r="O20" s="131"/>
      <c r="P20" s="17"/>
      <c r="Q20" s="17"/>
      <c r="R20" s="17"/>
      <c r="S20" s="17"/>
      <c r="T20" s="17"/>
      <c r="U20" s="17"/>
      <c r="V20" s="17"/>
      <c r="W20" s="17"/>
    </row>
    <row r="21" spans="10:23" x14ac:dyDescent="0.2">
      <c r="K21" s="25"/>
      <c r="O21" s="131"/>
      <c r="P21" s="17"/>
      <c r="Q21" s="17"/>
      <c r="R21" s="17"/>
      <c r="S21" s="17"/>
      <c r="T21" s="17"/>
      <c r="U21" s="17"/>
      <c r="V21" s="17"/>
      <c r="W21" s="17"/>
    </row>
    <row r="22" spans="10:23" x14ac:dyDescent="0.2">
      <c r="K22" s="25"/>
      <c r="O22" s="131"/>
      <c r="P22" s="131"/>
      <c r="Q22" s="25"/>
      <c r="T22" s="131"/>
      <c r="V22" s="17"/>
      <c r="W22" s="17"/>
    </row>
    <row r="23" spans="10:23" x14ac:dyDescent="0.2">
      <c r="K23" s="25"/>
      <c r="O23" s="131"/>
      <c r="P23" s="131"/>
      <c r="Q23" s="25"/>
      <c r="T23" s="131"/>
      <c r="V23" s="17"/>
      <c r="W23" s="17"/>
    </row>
    <row r="24" spans="10:23" x14ac:dyDescent="0.2">
      <c r="K24" s="25"/>
      <c r="O24" s="131"/>
      <c r="P24" s="131"/>
      <c r="Q24" s="25"/>
      <c r="T24" s="131"/>
      <c r="V24" s="17"/>
      <c r="W24" s="17"/>
    </row>
    <row r="25" spans="10:23" x14ac:dyDescent="0.2">
      <c r="K25" s="25"/>
      <c r="O25" s="131"/>
      <c r="P25" s="131"/>
      <c r="Q25" s="25"/>
      <c r="T25" s="131"/>
      <c r="V25" s="17"/>
      <c r="W25" s="17"/>
    </row>
    <row r="26" spans="10:23" x14ac:dyDescent="0.2">
      <c r="K26" s="25"/>
      <c r="O26" s="131"/>
      <c r="P26" s="131"/>
      <c r="Q26" s="25"/>
      <c r="T26" s="131"/>
      <c r="V26" s="17"/>
      <c r="W26" s="17"/>
    </row>
    <row r="27" spans="10:23" x14ac:dyDescent="0.2">
      <c r="K27" s="25"/>
      <c r="O27" s="131"/>
      <c r="P27" s="131"/>
      <c r="Q27" s="25"/>
      <c r="T27" s="131"/>
      <c r="V27" s="17"/>
      <c r="W27" s="17"/>
    </row>
  </sheetData>
  <sortState xmlns:xlrd2="http://schemas.microsoft.com/office/spreadsheetml/2017/richdata2" ref="B4:M10">
    <sortCondition descending="1" ref="M4:M10"/>
  </sortState>
  <mergeCells count="3">
    <mergeCell ref="I3:J3"/>
    <mergeCell ref="K3:L3"/>
    <mergeCell ref="C12:D12"/>
  </mergeCells>
  <phoneticPr fontId="5" type="noConversion"/>
  <hyperlinks>
    <hyperlink ref="P1" r:id="rId1" display="TROPHEE DU BAILLI DE SUFFREN 2023" xr:uid="{059517CB-76BB-4B1D-8176-2C76A88F2B50}"/>
  </hyperlinks>
  <pageMargins left="0.78740157499999996" right="0.78740157499999996" top="0.984251969" bottom="0.984251969" header="0.4921259845" footer="0.4921259845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4</vt:i4>
      </vt:variant>
    </vt:vector>
  </HeadingPairs>
  <TitlesOfParts>
    <vt:vector size="17" baseType="lpstr">
      <vt:lpstr>Systéme de point 23</vt:lpstr>
      <vt:lpstr>Synthése 23</vt:lpstr>
      <vt:lpstr>TOTAL 2023</vt:lpstr>
      <vt:lpstr>Dames de Saint-Tropez 23</vt:lpstr>
      <vt:lpstr>Cassis 23</vt:lpstr>
      <vt:lpstr>Antibes 23</vt:lpstr>
      <vt:lpstr>Porquerolles 23</vt:lpstr>
      <vt:lpstr>Voiles du Vieux Port 23</vt:lpstr>
      <vt:lpstr>TBS 23</vt:lpstr>
      <vt:lpstr>Corsica classic 23</vt:lpstr>
      <vt:lpstr>Cannes 23</vt:lpstr>
      <vt:lpstr>CA YCF 23</vt:lpstr>
      <vt:lpstr>Saint-Tropez 23</vt:lpstr>
      <vt:lpstr>'TOTAL 2023'!Impression_des_titres</vt:lpstr>
      <vt:lpstr>'Synthése 23'!Zone_d_impression</vt:lpstr>
      <vt:lpstr>'Systéme de point 23'!Zone_d_impression</vt:lpstr>
      <vt:lpstr>'TOTAL 2023'!Zone_d_impression</vt:lpstr>
    </vt:vector>
  </TitlesOfParts>
  <Company>god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LES REGATES IMPERIALES 2007</dc:title>
  <dc:creator>god</dc:creator>
  <cp:lastModifiedBy>Renaud Godard</cp:lastModifiedBy>
  <cp:lastPrinted>2022-11-03T09:00:23Z</cp:lastPrinted>
  <dcterms:created xsi:type="dcterms:W3CDTF">2005-07-24T15:37:58Z</dcterms:created>
  <dcterms:modified xsi:type="dcterms:W3CDTF">2023-11-16T02:05:39Z</dcterms:modified>
</cp:coreProperties>
</file>